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_G_E_N\Desktop\"/>
    </mc:Choice>
  </mc:AlternateContent>
  <bookViews>
    <workbookView xWindow="0" yWindow="0" windowWidth="28800" windowHeight="12300" activeTab="1"/>
  </bookViews>
  <sheets>
    <sheet name="lab 7" sheetId="2" r:id="rId1"/>
    <sheet name="лаб 8" sheetId="3" r:id="rId2"/>
    <sheet name="лаб 9" sheetId="4" r:id="rId3"/>
    <sheet name="Лаб 3" sheetId="5" r:id="rId4"/>
    <sheet name="Лаб 4" sheetId="6" r:id="rId5"/>
    <sheet name="Lab 5" sheetId="7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" i="5" l="1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3" i="5"/>
  <c r="G5" i="2" l="1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5" i="2"/>
  <c r="R6" i="2"/>
  <c r="R7" i="2"/>
  <c r="R8" i="2"/>
  <c r="R9" i="2"/>
  <c r="R10" i="2"/>
  <c r="R11" i="2"/>
  <c r="R12" i="2"/>
  <c r="R13" i="2"/>
  <c r="R14" i="2"/>
  <c r="R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D6" i="2"/>
  <c r="D7" i="2"/>
  <c r="D8" i="2"/>
  <c r="D9" i="2"/>
  <c r="D10" i="2"/>
  <c r="D11" i="2"/>
  <c r="D12" i="2"/>
  <c r="D13" i="2"/>
  <c r="D14" i="2"/>
  <c r="D15" i="2"/>
  <c r="D16" i="2"/>
  <c r="D5" i="2"/>
</calcChain>
</file>

<file path=xl/sharedStrings.xml><?xml version="1.0" encoding="utf-8"?>
<sst xmlns="http://schemas.openxmlformats.org/spreadsheetml/2006/main" count="227" uniqueCount="134">
  <si>
    <t>f, kHz</t>
  </si>
  <si>
    <t>FVC</t>
  </si>
  <si>
    <t>FNC</t>
  </si>
  <si>
    <t>SF</t>
  </si>
  <si>
    <t>U, V</t>
  </si>
  <si>
    <t>R узг = 3,23 кОм</t>
  </si>
  <si>
    <t>R узг = 2,56 кОм</t>
  </si>
  <si>
    <t>R узг = 5,73 кОм</t>
  </si>
  <si>
    <t>З опром</t>
  </si>
  <si>
    <t>Без опору</t>
  </si>
  <si>
    <t>K</t>
  </si>
  <si>
    <t>U1 = 15V</t>
  </si>
  <si>
    <t>U1 = 1,3V</t>
  </si>
  <si>
    <t>U1 = 35,5V</t>
  </si>
  <si>
    <t>U1 = 1V</t>
  </si>
  <si>
    <t>U1 = 1,8V</t>
  </si>
  <si>
    <t>U1 = 2V</t>
  </si>
  <si>
    <t>R = 10 kOm</t>
  </si>
  <si>
    <t>C = 2400 pF</t>
  </si>
  <si>
    <t>Схема - диференціююча</t>
  </si>
  <si>
    <t>C = 10 000 pF</t>
  </si>
  <si>
    <t>C = 33 000 pF</t>
  </si>
  <si>
    <r>
      <t xml:space="preserve">R, </t>
    </r>
    <r>
      <rPr>
        <b/>
        <sz val="11"/>
        <color theme="1"/>
        <rFont val="Calibri"/>
        <family val="2"/>
        <charset val="204"/>
        <scheme val="minor"/>
      </rPr>
      <t xml:space="preserve">C </t>
    </r>
    <r>
      <rPr>
        <sz val="11"/>
        <color theme="1"/>
        <rFont val="Calibri"/>
        <family val="2"/>
        <charset val="204"/>
        <scheme val="minor"/>
      </rPr>
      <t>схема</t>
    </r>
  </si>
  <si>
    <t>Схема - інтегруюча</t>
  </si>
  <si>
    <r>
      <rPr>
        <b/>
        <sz val="11"/>
        <color theme="1"/>
        <rFont val="Calibri"/>
        <family val="2"/>
        <charset val="204"/>
        <scheme val="minor"/>
      </rPr>
      <t>R</t>
    </r>
    <r>
      <rPr>
        <sz val="11"/>
        <color theme="1"/>
        <rFont val="Calibri"/>
        <family val="2"/>
        <charset val="204"/>
        <scheme val="minor"/>
      </rPr>
      <t>, C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>схема</t>
    </r>
  </si>
  <si>
    <t>R = 300 Om</t>
  </si>
  <si>
    <t>L = 0,15 Hn</t>
  </si>
  <si>
    <t>R = 15 kOm</t>
  </si>
  <si>
    <t>R = 75 kOm</t>
  </si>
  <si>
    <r>
      <t xml:space="preserve">R, </t>
    </r>
    <r>
      <rPr>
        <b/>
        <sz val="11"/>
        <color theme="1"/>
        <rFont val="Calibri"/>
        <family val="2"/>
        <charset val="204"/>
        <scheme val="minor"/>
      </rPr>
      <t xml:space="preserve">L </t>
    </r>
    <r>
      <rPr>
        <sz val="11"/>
        <color theme="1"/>
        <rFont val="Calibri"/>
        <family val="2"/>
        <charset val="204"/>
        <scheme val="minor"/>
      </rPr>
      <t>схема</t>
    </r>
  </si>
  <si>
    <r>
      <rPr>
        <b/>
        <sz val="11"/>
        <color theme="1"/>
        <rFont val="Calibri"/>
        <family val="2"/>
        <charset val="204"/>
        <scheme val="minor"/>
      </rPr>
      <t>R</t>
    </r>
    <r>
      <rPr>
        <sz val="11"/>
        <color theme="1"/>
        <rFont val="Calibri"/>
        <family val="2"/>
        <charset val="204"/>
        <scheme val="minor"/>
      </rPr>
      <t>, L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>схема</t>
    </r>
  </si>
  <si>
    <t>R - C схема</t>
  </si>
  <si>
    <t>E = 3,5 V</t>
  </si>
  <si>
    <t>f = 4,44 kHz</t>
  </si>
  <si>
    <t>R = 10^4 Om</t>
  </si>
  <si>
    <t>tu = 225 mks</t>
  </si>
  <si>
    <t>tk = R*C</t>
  </si>
  <si>
    <t>C1 = 2400 pF</t>
  </si>
  <si>
    <t>C2 = 10 000 pF</t>
  </si>
  <si>
    <t>C3 = 33 000 pF</t>
  </si>
  <si>
    <t xml:space="preserve"> =&gt;</t>
  </si>
  <si>
    <t>tk1 = 24 mks</t>
  </si>
  <si>
    <t>tk2 = 100 mks</t>
  </si>
  <si>
    <t>tk3 = 330 mks</t>
  </si>
  <si>
    <t>tu &gt;&gt; tk - диференціююча</t>
  </si>
  <si>
    <t>tu &lt;&lt; tk - інтегруюча</t>
  </si>
  <si>
    <t>U1 = 14V</t>
  </si>
  <si>
    <t>U2 = 12V</t>
  </si>
  <si>
    <t>U3 = 9V</t>
  </si>
  <si>
    <t>U4 = 8V</t>
  </si>
  <si>
    <t>U5 = 4V</t>
  </si>
  <si>
    <t>U6 = 1,4 V</t>
  </si>
  <si>
    <t>tk = t`/ln(U0/U)</t>
  </si>
  <si>
    <t>1. tk = 32,08 mks</t>
  </si>
  <si>
    <t>2. tk = 91,6 mks</t>
  </si>
  <si>
    <t>3. tk = 297,3 mks</t>
  </si>
  <si>
    <t>R - L схема</t>
  </si>
  <si>
    <t>tk = L/R</t>
  </si>
  <si>
    <t>R1 = 300 Om</t>
  </si>
  <si>
    <t>R2 = 1500 Om</t>
  </si>
  <si>
    <t>R3 = 7500 Om</t>
  </si>
  <si>
    <t>tk1 = 500 mks</t>
  </si>
  <si>
    <t>tk3 = 70 mks</t>
  </si>
  <si>
    <t>U1 = 9V</t>
  </si>
  <si>
    <t>U3 = 14V</t>
  </si>
  <si>
    <t>U4 = 1V</t>
  </si>
  <si>
    <t>U6 = 8 V</t>
  </si>
  <si>
    <t>1. tk = 721,12 mks</t>
  </si>
  <si>
    <t>2. tk = 173,28 mks</t>
  </si>
  <si>
    <t>3. tk = 45,52 mks</t>
  </si>
  <si>
    <t>Коло R-C</t>
  </si>
  <si>
    <t>f = 5000 iмп/с</t>
  </si>
  <si>
    <t>Періодичний</t>
  </si>
  <si>
    <t>Критичний</t>
  </si>
  <si>
    <t>Аперіодичний</t>
  </si>
  <si>
    <t>ПОСЛІДОВНИЙ</t>
  </si>
  <si>
    <t>Коло R-L</t>
  </si>
  <si>
    <t>f вл = 125 kHZ</t>
  </si>
  <si>
    <t>tk = 156 mks</t>
  </si>
  <si>
    <t>ПАРАЛЕЛЬНИЙ</t>
  </si>
  <si>
    <t>Коло R-C-L</t>
  </si>
  <si>
    <t>R = 100 kOm</t>
  </si>
  <si>
    <t>I вх, ma</t>
  </si>
  <si>
    <t>I вих, mA</t>
  </si>
  <si>
    <t>k</t>
  </si>
  <si>
    <t>Без опору навантаження</t>
  </si>
  <si>
    <t>З опором навантаження</t>
  </si>
  <si>
    <t>f0 = 18 kHz</t>
  </si>
  <si>
    <t>Q = 4</t>
  </si>
  <si>
    <t>f1 = 15,75 kHz</t>
  </si>
  <si>
    <t>f2 = 20,25 kHz</t>
  </si>
  <si>
    <t>d = 0,25</t>
  </si>
  <si>
    <t>Q = 1,264</t>
  </si>
  <si>
    <t>d = 0,8</t>
  </si>
  <si>
    <t>f0 = 17,5 kHz</t>
  </si>
  <si>
    <t>f1 = 3,65 kHz</t>
  </si>
  <si>
    <t>f2 = 31,35 kHz</t>
  </si>
  <si>
    <t>I, mkA</t>
  </si>
  <si>
    <t>U res = 2,15 V</t>
  </si>
  <si>
    <t>f res = 17,3 kHz</t>
  </si>
  <si>
    <t>U res * 0,7 = 1,52 V</t>
  </si>
  <si>
    <t>f н = 12 kHz</t>
  </si>
  <si>
    <t>f в = 25 kHz</t>
  </si>
  <si>
    <t xml:space="preserve">П = f в - f н = 13 kHz </t>
  </si>
  <si>
    <t>Q = f res / П = 1,33</t>
  </si>
  <si>
    <t>ρ = sqrt(L/C) = 4256 Om</t>
  </si>
  <si>
    <t>M</t>
  </si>
  <si>
    <t>Слабкий</t>
  </si>
  <si>
    <t>Оптимальний</t>
  </si>
  <si>
    <t>Сильний</t>
  </si>
  <si>
    <t>Опитимальний</t>
  </si>
  <si>
    <t>R н = 4700 Om</t>
  </si>
  <si>
    <t>R r = 600 Om</t>
  </si>
  <si>
    <t>Q = ρ / (R r + R н) = 0,8</t>
  </si>
  <si>
    <t>Хід роботи</t>
  </si>
  <si>
    <t>Експеримент</t>
  </si>
  <si>
    <t>Теорія</t>
  </si>
  <si>
    <t xml:space="preserve">f н1 = 228 kHz, f в1 = 252,5 kHz </t>
  </si>
  <si>
    <t xml:space="preserve">f н2 = 276 kHz, f в2 = 312 kHz </t>
  </si>
  <si>
    <t xml:space="preserve">f н = 249 kHz, f в = 274 kHz </t>
  </si>
  <si>
    <t>Δf1 = 24,5 kHz,  Δf2 = 36 kHz</t>
  </si>
  <si>
    <t>Δf = 25 kHz</t>
  </si>
  <si>
    <t xml:space="preserve">f н = 259 kHz, f в = 268 kHz </t>
  </si>
  <si>
    <t>Δf = 9 kHz</t>
  </si>
  <si>
    <t xml:space="preserve">Q1=f0/2 * Δ f1 = 5,35, Q2 = 3,64 </t>
  </si>
  <si>
    <t>Q = 5</t>
  </si>
  <si>
    <t>Q = 6,4</t>
  </si>
  <si>
    <t>ХІД РОБОТИ</t>
  </si>
  <si>
    <t>T = 25 * 10^-6 * 0,74 = 18,5 * 10^-6</t>
  </si>
  <si>
    <t>f = 1 / T = 54 kHz</t>
  </si>
  <si>
    <t>w вл = 2*Pi*f = 339 000 рад/с</t>
  </si>
  <si>
    <t>Коло R-L-C</t>
  </si>
  <si>
    <t>Q = tk * Pi * f 0 = 1,97</t>
  </si>
  <si>
    <t>Δf = 13,7 kHz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</si>
</sst>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8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</borders>
  <cellStyleXfs count="1">
    <xf numFmtId="0" fontId="0" fillId="0" borderId="0"/>
  </cellStyleXfs>
  <cellXfs count="56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0" xfId="0" applyBorder="1"/>
    <xf numFmtId="0" fontId="0" fillId="0" borderId="4" xfId="0" applyBorder="1"/>
    <xf numFmtId="0" fontId="0" fillId="0" borderId="1" xfId="0" applyFill="1" applyBorder="1"/>
    <xf numFmtId="0" fontId="0" fillId="2" borderId="1" xfId="0" applyFill="1" applyBorder="1"/>
    <xf numFmtId="0" fontId="0" fillId="0" borderId="0" xfId="0" applyAlignment="1"/>
    <xf numFmtId="0" fontId="0" fillId="0" borderId="5" xfId="0" applyFill="1" applyBorder="1"/>
    <xf numFmtId="0" fontId="0" fillId="0" borderId="1" xfId="0" applyBorder="1" applyAlignment="1">
      <alignment horizontal="center"/>
    </xf>
    <xf numFmtId="0" fontId="0" fillId="0" borderId="6" xfId="0" applyBorder="1"/>
    <xf numFmtId="0" fontId="1" fillId="0" borderId="1" xfId="0" applyFont="1" applyBorder="1"/>
    <xf numFmtId="0" fontId="0" fillId="0" borderId="0" xfId="0" applyFill="1" applyBorder="1"/>
    <xf numFmtId="0" fontId="0" fillId="0" borderId="1" xfId="0" applyBorder="1" applyAlignment="1">
      <alignment horizontal="center"/>
    </xf>
    <xf numFmtId="0" fontId="0" fillId="0" borderId="2" xfId="0" applyBorder="1" applyAlignment="1"/>
    <xf numFmtId="0" fontId="0" fillId="0" borderId="0" xfId="0" applyBorder="1" applyAlignment="1"/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14" xfId="0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4" xfId="0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</cellXfs>
  <cellStyles count="1">
    <cellStyle name="Звичайни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eg"/><Relationship Id="rId3" Type="http://schemas.openxmlformats.org/officeDocument/2006/relationships/image" Target="../media/image9.jpg"/><Relationship Id="rId7" Type="http://schemas.openxmlformats.org/officeDocument/2006/relationships/image" Target="../media/image13.jpeg"/><Relationship Id="rId12" Type="http://schemas.openxmlformats.org/officeDocument/2006/relationships/image" Target="../media/image18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6" Type="http://schemas.openxmlformats.org/officeDocument/2006/relationships/image" Target="../media/image12.jpeg"/><Relationship Id="rId11" Type="http://schemas.openxmlformats.org/officeDocument/2006/relationships/image" Target="../media/image17.jpeg"/><Relationship Id="rId5" Type="http://schemas.openxmlformats.org/officeDocument/2006/relationships/image" Target="../media/image11.jpeg"/><Relationship Id="rId10" Type="http://schemas.openxmlformats.org/officeDocument/2006/relationships/image" Target="../media/image16.jpeg"/><Relationship Id="rId4" Type="http://schemas.openxmlformats.org/officeDocument/2006/relationships/image" Target="../media/image10.jpeg"/><Relationship Id="rId9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g"/><Relationship Id="rId3" Type="http://schemas.openxmlformats.org/officeDocument/2006/relationships/image" Target="../media/image21.jpg"/><Relationship Id="rId7" Type="http://schemas.openxmlformats.org/officeDocument/2006/relationships/image" Target="../media/image25.jpg"/><Relationship Id="rId12" Type="http://schemas.openxmlformats.org/officeDocument/2006/relationships/image" Target="../media/image30.jpg"/><Relationship Id="rId2" Type="http://schemas.openxmlformats.org/officeDocument/2006/relationships/image" Target="../media/image20.jpg"/><Relationship Id="rId1" Type="http://schemas.openxmlformats.org/officeDocument/2006/relationships/image" Target="../media/image19.jpg"/><Relationship Id="rId6" Type="http://schemas.openxmlformats.org/officeDocument/2006/relationships/image" Target="../media/image24.jpg"/><Relationship Id="rId11" Type="http://schemas.openxmlformats.org/officeDocument/2006/relationships/image" Target="../media/image29.jpg"/><Relationship Id="rId5" Type="http://schemas.openxmlformats.org/officeDocument/2006/relationships/image" Target="../media/image23.jpg"/><Relationship Id="rId10" Type="http://schemas.openxmlformats.org/officeDocument/2006/relationships/image" Target="../media/image28.jpg"/><Relationship Id="rId4" Type="http://schemas.openxmlformats.org/officeDocument/2006/relationships/image" Target="../media/image22.jpg"/><Relationship Id="rId9" Type="http://schemas.openxmlformats.org/officeDocument/2006/relationships/image" Target="../media/image27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Relationship Id="rId4" Type="http://schemas.openxmlformats.org/officeDocument/2006/relationships/image" Target="../media/image3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4" Type="http://schemas.openxmlformats.org/officeDocument/2006/relationships/image" Target="../media/image4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28575</xdr:rowOff>
    </xdr:from>
    <xdr:to>
      <xdr:col>5</xdr:col>
      <xdr:colOff>95250</xdr:colOff>
      <xdr:row>33</xdr:row>
      <xdr:rowOff>171449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38575"/>
          <a:ext cx="3143250" cy="261937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33</xdr:row>
      <xdr:rowOff>114770</xdr:rowOff>
    </xdr:from>
    <xdr:to>
      <xdr:col>5</xdr:col>
      <xdr:colOff>104775</xdr:colOff>
      <xdr:row>47</xdr:row>
      <xdr:rowOff>47975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6401270"/>
          <a:ext cx="3124200" cy="2600205"/>
        </a:xfrm>
        <a:prstGeom prst="rect">
          <a:avLst/>
        </a:prstGeom>
      </xdr:spPr>
    </xdr:pic>
    <xdr:clientData/>
  </xdr:twoCellAnchor>
  <xdr:twoCellAnchor editAs="oneCell">
    <xdr:from>
      <xdr:col>7</xdr:col>
      <xdr:colOff>581025</xdr:colOff>
      <xdr:row>21</xdr:row>
      <xdr:rowOff>19050</xdr:rowOff>
    </xdr:from>
    <xdr:to>
      <xdr:col>12</xdr:col>
      <xdr:colOff>476661</xdr:colOff>
      <xdr:row>34</xdr:row>
      <xdr:rowOff>38448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48225" y="4019550"/>
          <a:ext cx="2943636" cy="2495898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571500</xdr:colOff>
      <xdr:row>34</xdr:row>
      <xdr:rowOff>9525</xdr:rowOff>
    </xdr:from>
    <xdr:to>
      <xdr:col>12</xdr:col>
      <xdr:colOff>486188</xdr:colOff>
      <xdr:row>47</xdr:row>
      <xdr:rowOff>19397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38700" y="6486525"/>
          <a:ext cx="2962688" cy="248637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20</xdr:row>
      <xdr:rowOff>0</xdr:rowOff>
    </xdr:from>
    <xdr:to>
      <xdr:col>19</xdr:col>
      <xdr:colOff>552867</xdr:colOff>
      <xdr:row>32</xdr:row>
      <xdr:rowOff>152740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44000" y="3810000"/>
          <a:ext cx="2991267" cy="2438740"/>
        </a:xfrm>
        <a:prstGeom prst="rect">
          <a:avLst/>
        </a:prstGeom>
      </xdr:spPr>
    </xdr:pic>
    <xdr:clientData/>
  </xdr:twoCellAnchor>
  <xdr:twoCellAnchor editAs="oneCell">
    <xdr:from>
      <xdr:col>14</xdr:col>
      <xdr:colOff>581025</xdr:colOff>
      <xdr:row>32</xdr:row>
      <xdr:rowOff>152400</xdr:rowOff>
    </xdr:from>
    <xdr:to>
      <xdr:col>19</xdr:col>
      <xdr:colOff>467134</xdr:colOff>
      <xdr:row>45</xdr:row>
      <xdr:rowOff>105114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15425" y="6248400"/>
          <a:ext cx="2934109" cy="24292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0</xdr:rowOff>
    </xdr:from>
    <xdr:to>
      <xdr:col>6</xdr:col>
      <xdr:colOff>3812</xdr:colOff>
      <xdr:row>53</xdr:row>
      <xdr:rowOff>76199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29500"/>
          <a:ext cx="3661412" cy="2743199"/>
        </a:xfrm>
        <a:prstGeom prst="rect">
          <a:avLst/>
        </a:prstGeom>
      </xdr:spPr>
    </xdr:pic>
    <xdr:clientData/>
  </xdr:twoCellAnchor>
  <xdr:twoCellAnchor editAs="oneCell">
    <xdr:from>
      <xdr:col>11</xdr:col>
      <xdr:colOff>578625</xdr:colOff>
      <xdr:row>57</xdr:row>
      <xdr:rowOff>16650</xdr:rowOff>
    </xdr:from>
    <xdr:to>
      <xdr:col>17</xdr:col>
      <xdr:colOff>560215</xdr:colOff>
      <xdr:row>71</xdr:row>
      <xdr:rowOff>76199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4225" y="10875150"/>
          <a:ext cx="3639190" cy="27265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14250</xdr:rowOff>
    </xdr:from>
    <xdr:to>
      <xdr:col>5</xdr:col>
      <xdr:colOff>594392</xdr:colOff>
      <xdr:row>17</xdr:row>
      <xdr:rowOff>76199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5750"/>
          <a:ext cx="3642392" cy="27289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11851</xdr:rowOff>
    </xdr:from>
    <xdr:to>
      <xdr:col>5</xdr:col>
      <xdr:colOff>600074</xdr:colOff>
      <xdr:row>35</xdr:row>
      <xdr:rowOff>78057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12351"/>
          <a:ext cx="3648074" cy="2733206"/>
        </a:xfrm>
        <a:prstGeom prst="rect">
          <a:avLst/>
        </a:prstGeom>
      </xdr:spPr>
    </xdr:pic>
    <xdr:clientData/>
  </xdr:twoCellAnchor>
  <xdr:twoCellAnchor editAs="oneCell">
    <xdr:from>
      <xdr:col>11</xdr:col>
      <xdr:colOff>590550</xdr:colOff>
      <xdr:row>3</xdr:row>
      <xdr:rowOff>18976</xdr:rowOff>
    </xdr:from>
    <xdr:to>
      <xdr:col>17</xdr:col>
      <xdr:colOff>590550</xdr:colOff>
      <xdr:row>17</xdr:row>
      <xdr:rowOff>92318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590476"/>
          <a:ext cx="3657600" cy="2740342"/>
        </a:xfrm>
        <a:prstGeom prst="rect">
          <a:avLst/>
        </a:prstGeom>
      </xdr:spPr>
    </xdr:pic>
    <xdr:clientData/>
  </xdr:twoCellAnchor>
  <xdr:twoCellAnchor editAs="oneCell">
    <xdr:from>
      <xdr:col>5</xdr:col>
      <xdr:colOff>597599</xdr:colOff>
      <xdr:row>57</xdr:row>
      <xdr:rowOff>16575</xdr:rowOff>
    </xdr:from>
    <xdr:to>
      <xdr:col>11</xdr:col>
      <xdr:colOff>592002</xdr:colOff>
      <xdr:row>71</xdr:row>
      <xdr:rowOff>85724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5599" y="10875075"/>
          <a:ext cx="3652003" cy="2736149"/>
        </a:xfrm>
        <a:prstGeom prst="rect">
          <a:avLst/>
        </a:prstGeom>
      </xdr:spPr>
    </xdr:pic>
    <xdr:clientData/>
  </xdr:twoCellAnchor>
  <xdr:twoCellAnchor editAs="oneCell">
    <xdr:from>
      <xdr:col>12</xdr:col>
      <xdr:colOff>23699</xdr:colOff>
      <xdr:row>39</xdr:row>
      <xdr:rowOff>14176</xdr:rowOff>
    </xdr:from>
    <xdr:to>
      <xdr:col>18</xdr:col>
      <xdr:colOff>8592</xdr:colOff>
      <xdr:row>53</xdr:row>
      <xdr:rowOff>76200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8899" y="7443676"/>
          <a:ext cx="3642493" cy="2729024"/>
        </a:xfrm>
        <a:prstGeom prst="rect">
          <a:avLst/>
        </a:prstGeom>
      </xdr:spPr>
    </xdr:pic>
    <xdr:clientData/>
  </xdr:twoCellAnchor>
  <xdr:twoCellAnchor editAs="oneCell">
    <xdr:from>
      <xdr:col>11</xdr:col>
      <xdr:colOff>602325</xdr:colOff>
      <xdr:row>21</xdr:row>
      <xdr:rowOff>11775</xdr:rowOff>
    </xdr:from>
    <xdr:to>
      <xdr:col>17</xdr:col>
      <xdr:colOff>603135</xdr:colOff>
      <xdr:row>35</xdr:row>
      <xdr:rowOff>85724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7925" y="4012275"/>
          <a:ext cx="3658410" cy="2740949"/>
        </a:xfrm>
        <a:prstGeom prst="rect">
          <a:avLst/>
        </a:prstGeom>
      </xdr:spPr>
    </xdr:pic>
    <xdr:clientData/>
  </xdr:twoCellAnchor>
  <xdr:twoCellAnchor editAs="oneCell">
    <xdr:from>
      <xdr:col>5</xdr:col>
      <xdr:colOff>609450</xdr:colOff>
      <xdr:row>38</xdr:row>
      <xdr:rowOff>190351</xdr:rowOff>
    </xdr:from>
    <xdr:to>
      <xdr:col>12</xdr:col>
      <xdr:colOff>16576</xdr:colOff>
      <xdr:row>53</xdr:row>
      <xdr:rowOff>85725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450" y="7429351"/>
          <a:ext cx="3674326" cy="2752874"/>
        </a:xfrm>
        <a:prstGeom prst="rect">
          <a:avLst/>
        </a:prstGeom>
      </xdr:spPr>
    </xdr:pic>
    <xdr:clientData/>
  </xdr:twoCellAnchor>
  <xdr:twoCellAnchor editAs="oneCell">
    <xdr:from>
      <xdr:col>5</xdr:col>
      <xdr:colOff>597525</xdr:colOff>
      <xdr:row>21</xdr:row>
      <xdr:rowOff>6975</xdr:rowOff>
    </xdr:from>
    <xdr:to>
      <xdr:col>11</xdr:col>
      <xdr:colOff>604741</xdr:colOff>
      <xdr:row>35</xdr:row>
      <xdr:rowOff>85724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5525" y="4007475"/>
          <a:ext cx="3664816" cy="2745749"/>
        </a:xfrm>
        <a:prstGeom prst="rect">
          <a:avLst/>
        </a:prstGeom>
      </xdr:spPr>
    </xdr:pic>
    <xdr:clientData/>
  </xdr:twoCellAnchor>
  <xdr:twoCellAnchor editAs="oneCell">
    <xdr:from>
      <xdr:col>0</xdr:col>
      <xdr:colOff>14100</xdr:colOff>
      <xdr:row>57</xdr:row>
      <xdr:rowOff>23626</xdr:rowOff>
    </xdr:from>
    <xdr:to>
      <xdr:col>6</xdr:col>
      <xdr:colOff>0</xdr:colOff>
      <xdr:row>71</xdr:row>
      <xdr:rowOff>86404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0" y="10882126"/>
          <a:ext cx="3643500" cy="2729778"/>
        </a:xfrm>
        <a:prstGeom prst="rect">
          <a:avLst/>
        </a:prstGeom>
      </xdr:spPr>
    </xdr:pic>
    <xdr:clientData/>
  </xdr:twoCellAnchor>
  <xdr:twoCellAnchor editAs="oneCell">
    <xdr:from>
      <xdr:col>5</xdr:col>
      <xdr:colOff>592725</xdr:colOff>
      <xdr:row>3</xdr:row>
      <xdr:rowOff>11701</xdr:rowOff>
    </xdr:from>
    <xdr:to>
      <xdr:col>11</xdr:col>
      <xdr:colOff>593635</xdr:colOff>
      <xdr:row>17</xdr:row>
      <xdr:rowOff>85725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0725" y="583201"/>
          <a:ext cx="3658510" cy="27410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7350</xdr:colOff>
      <xdr:row>17</xdr:row>
      <xdr:rowOff>78849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3664950" cy="2745849"/>
        </a:xfrm>
        <a:prstGeom prst="rect">
          <a:avLst/>
        </a:prstGeom>
      </xdr:spPr>
    </xdr:pic>
    <xdr:clientData/>
  </xdr:twoCellAnchor>
  <xdr:twoCellAnchor editAs="oneCell">
    <xdr:from>
      <xdr:col>5</xdr:col>
      <xdr:colOff>607200</xdr:colOff>
      <xdr:row>2</xdr:row>
      <xdr:rowOff>188100</xdr:rowOff>
    </xdr:from>
    <xdr:to>
      <xdr:col>12</xdr:col>
      <xdr:colOff>4950</xdr:colOff>
      <xdr:row>17</xdr:row>
      <xdr:rowOff>76449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5200" y="569100"/>
          <a:ext cx="3664950" cy="2745849"/>
        </a:xfrm>
        <a:prstGeom prst="rect">
          <a:avLst/>
        </a:prstGeom>
      </xdr:spPr>
    </xdr:pic>
    <xdr:clientData/>
  </xdr:twoCellAnchor>
  <xdr:twoCellAnchor editAs="oneCell">
    <xdr:from>
      <xdr:col>12</xdr:col>
      <xdr:colOff>4725</xdr:colOff>
      <xdr:row>3</xdr:row>
      <xdr:rowOff>14251</xdr:rowOff>
    </xdr:from>
    <xdr:to>
      <xdr:col>17</xdr:col>
      <xdr:colOff>600075</xdr:colOff>
      <xdr:row>17</xdr:row>
      <xdr:rowOff>76917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9925" y="585751"/>
          <a:ext cx="3643350" cy="27296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183300</xdr:rowOff>
    </xdr:from>
    <xdr:to>
      <xdr:col>6</xdr:col>
      <xdr:colOff>7350</xdr:colOff>
      <xdr:row>34</xdr:row>
      <xdr:rowOff>71649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2800"/>
          <a:ext cx="3664950" cy="2745849"/>
        </a:xfrm>
        <a:prstGeom prst="rect">
          <a:avLst/>
        </a:prstGeom>
      </xdr:spPr>
    </xdr:pic>
    <xdr:clientData/>
  </xdr:twoCellAnchor>
  <xdr:twoCellAnchor editAs="oneCell">
    <xdr:from>
      <xdr:col>5</xdr:col>
      <xdr:colOff>609525</xdr:colOff>
      <xdr:row>19</xdr:row>
      <xdr:rowOff>180900</xdr:rowOff>
    </xdr:from>
    <xdr:to>
      <xdr:col>12</xdr:col>
      <xdr:colOff>7275</xdr:colOff>
      <xdr:row>34</xdr:row>
      <xdr:rowOff>69249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525" y="3800400"/>
          <a:ext cx="3664950" cy="2745849"/>
        </a:xfrm>
        <a:prstGeom prst="rect">
          <a:avLst/>
        </a:prstGeom>
      </xdr:spPr>
    </xdr:pic>
    <xdr:clientData/>
  </xdr:twoCellAnchor>
  <xdr:twoCellAnchor editAs="oneCell">
    <xdr:from>
      <xdr:col>11</xdr:col>
      <xdr:colOff>607125</xdr:colOff>
      <xdr:row>19</xdr:row>
      <xdr:rowOff>178500</xdr:rowOff>
    </xdr:from>
    <xdr:to>
      <xdr:col>18</xdr:col>
      <xdr:colOff>4875</xdr:colOff>
      <xdr:row>34</xdr:row>
      <xdr:rowOff>66849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2725" y="3798000"/>
          <a:ext cx="3664950" cy="27458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23700</xdr:rowOff>
    </xdr:from>
    <xdr:to>
      <xdr:col>6</xdr:col>
      <xdr:colOff>7350</xdr:colOff>
      <xdr:row>54</xdr:row>
      <xdr:rowOff>102549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43700"/>
          <a:ext cx="3664950" cy="2745849"/>
        </a:xfrm>
        <a:prstGeom prst="rect">
          <a:avLst/>
        </a:prstGeom>
      </xdr:spPr>
    </xdr:pic>
    <xdr:clientData/>
  </xdr:twoCellAnchor>
  <xdr:twoCellAnchor editAs="oneCell">
    <xdr:from>
      <xdr:col>6</xdr:col>
      <xdr:colOff>11775</xdr:colOff>
      <xdr:row>40</xdr:row>
      <xdr:rowOff>21300</xdr:rowOff>
    </xdr:from>
    <xdr:to>
      <xdr:col>12</xdr:col>
      <xdr:colOff>19125</xdr:colOff>
      <xdr:row>54</xdr:row>
      <xdr:rowOff>100149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9375" y="7641300"/>
          <a:ext cx="3664950" cy="2745849"/>
        </a:xfrm>
        <a:prstGeom prst="rect">
          <a:avLst/>
        </a:prstGeom>
      </xdr:spPr>
    </xdr:pic>
    <xdr:clientData/>
  </xdr:twoCellAnchor>
  <xdr:twoCellAnchor editAs="oneCell">
    <xdr:from>
      <xdr:col>11</xdr:col>
      <xdr:colOff>599925</xdr:colOff>
      <xdr:row>40</xdr:row>
      <xdr:rowOff>28425</xdr:rowOff>
    </xdr:from>
    <xdr:to>
      <xdr:col>17</xdr:col>
      <xdr:colOff>607275</xdr:colOff>
      <xdr:row>54</xdr:row>
      <xdr:rowOff>107274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5525" y="7648425"/>
          <a:ext cx="3664950" cy="27458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6975</xdr:rowOff>
    </xdr:from>
    <xdr:to>
      <xdr:col>6</xdr:col>
      <xdr:colOff>7350</xdr:colOff>
      <xdr:row>71</xdr:row>
      <xdr:rowOff>85824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65475"/>
          <a:ext cx="3664950" cy="2745849"/>
        </a:xfrm>
        <a:prstGeom prst="rect">
          <a:avLst/>
        </a:prstGeom>
      </xdr:spPr>
    </xdr:pic>
    <xdr:clientData/>
  </xdr:twoCellAnchor>
  <xdr:twoCellAnchor editAs="oneCell">
    <xdr:from>
      <xdr:col>5</xdr:col>
      <xdr:colOff>604650</xdr:colOff>
      <xdr:row>57</xdr:row>
      <xdr:rowOff>4575</xdr:rowOff>
    </xdr:from>
    <xdr:to>
      <xdr:col>12</xdr:col>
      <xdr:colOff>2400</xdr:colOff>
      <xdr:row>71</xdr:row>
      <xdr:rowOff>83424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2650" y="10863075"/>
          <a:ext cx="3664950" cy="2745849"/>
        </a:xfrm>
        <a:prstGeom prst="rect">
          <a:avLst/>
        </a:prstGeom>
      </xdr:spPr>
    </xdr:pic>
    <xdr:clientData/>
  </xdr:twoCellAnchor>
  <xdr:twoCellAnchor editAs="oneCell">
    <xdr:from>
      <xdr:col>12</xdr:col>
      <xdr:colOff>2175</xdr:colOff>
      <xdr:row>57</xdr:row>
      <xdr:rowOff>2175</xdr:rowOff>
    </xdr:from>
    <xdr:to>
      <xdr:col>18</xdr:col>
      <xdr:colOff>9525</xdr:colOff>
      <xdr:row>71</xdr:row>
      <xdr:rowOff>81024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7375" y="10860675"/>
          <a:ext cx="3664950" cy="27458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9526</xdr:rowOff>
    </xdr:from>
    <xdr:to>
      <xdr:col>4</xdr:col>
      <xdr:colOff>19050</xdr:colOff>
      <xdr:row>28</xdr:row>
      <xdr:rowOff>169412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38526"/>
          <a:ext cx="2457450" cy="2064886"/>
        </a:xfrm>
        <a:prstGeom prst="rect">
          <a:avLst/>
        </a:prstGeom>
      </xdr:spPr>
    </xdr:pic>
    <xdr:clientData/>
  </xdr:twoCellAnchor>
  <xdr:twoCellAnchor editAs="oneCell">
    <xdr:from>
      <xdr:col>4</xdr:col>
      <xdr:colOff>590551</xdr:colOff>
      <xdr:row>18</xdr:row>
      <xdr:rowOff>9525</xdr:rowOff>
    </xdr:from>
    <xdr:to>
      <xdr:col>9</xdr:col>
      <xdr:colOff>38101</xdr:colOff>
      <xdr:row>29</xdr:row>
      <xdr:rowOff>28090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28951" y="3438525"/>
          <a:ext cx="2495550" cy="211406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28</xdr:row>
      <xdr:rowOff>161925</xdr:rowOff>
    </xdr:from>
    <xdr:to>
      <xdr:col>4</xdr:col>
      <xdr:colOff>38101</xdr:colOff>
      <xdr:row>39</xdr:row>
      <xdr:rowOff>163142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5495925"/>
          <a:ext cx="2476500" cy="2096717"/>
        </a:xfrm>
        <a:prstGeom prst="rect">
          <a:avLst/>
        </a:prstGeom>
      </xdr:spPr>
    </xdr:pic>
    <xdr:clientData/>
  </xdr:twoCellAnchor>
  <xdr:twoCellAnchor editAs="oneCell">
    <xdr:from>
      <xdr:col>4</xdr:col>
      <xdr:colOff>590550</xdr:colOff>
      <xdr:row>28</xdr:row>
      <xdr:rowOff>161925</xdr:rowOff>
    </xdr:from>
    <xdr:to>
      <xdr:col>9</xdr:col>
      <xdr:colOff>51363</xdr:colOff>
      <xdr:row>40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28950" y="5495925"/>
          <a:ext cx="2508813" cy="21240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12</xdr:row>
      <xdr:rowOff>19021</xdr:rowOff>
    </xdr:from>
    <xdr:to>
      <xdr:col>11</xdr:col>
      <xdr:colOff>47624</xdr:colOff>
      <xdr:row>30</xdr:row>
      <xdr:rowOff>51418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24125" y="2324071"/>
          <a:ext cx="4229099" cy="3461397"/>
        </a:xfrm>
        <a:prstGeom prst="rect">
          <a:avLst/>
        </a:prstGeom>
      </xdr:spPr>
    </xdr:pic>
    <xdr:clientData/>
  </xdr:twoCellAnchor>
  <xdr:twoCellAnchor editAs="oneCell">
    <xdr:from>
      <xdr:col>4</xdr:col>
      <xdr:colOff>95249</xdr:colOff>
      <xdr:row>30</xdr:row>
      <xdr:rowOff>180975</xdr:rowOff>
    </xdr:from>
    <xdr:to>
      <xdr:col>11</xdr:col>
      <xdr:colOff>39329</xdr:colOff>
      <xdr:row>48</xdr:row>
      <xdr:rowOff>180975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3649" y="5915025"/>
          <a:ext cx="4211280" cy="3429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30</xdr:row>
      <xdr:rowOff>28576</xdr:rowOff>
    </xdr:from>
    <xdr:to>
      <xdr:col>5</xdr:col>
      <xdr:colOff>332603</xdr:colOff>
      <xdr:row>41</xdr:row>
      <xdr:rowOff>161925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5553076"/>
          <a:ext cx="2771002" cy="2228849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30</xdr:row>
      <xdr:rowOff>38100</xdr:rowOff>
    </xdr:from>
    <xdr:to>
      <xdr:col>9</xdr:col>
      <xdr:colOff>600075</xdr:colOff>
      <xdr:row>41</xdr:row>
      <xdr:rowOff>175189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0" y="5562600"/>
          <a:ext cx="2714625" cy="223258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171450</xdr:rowOff>
    </xdr:from>
    <xdr:to>
      <xdr:col>5</xdr:col>
      <xdr:colOff>354847</xdr:colOff>
      <xdr:row>53</xdr:row>
      <xdr:rowOff>180975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791450"/>
          <a:ext cx="2793247" cy="2295525"/>
        </a:xfrm>
        <a:prstGeom prst="rect">
          <a:avLst/>
        </a:prstGeom>
      </xdr:spPr>
    </xdr:pic>
    <xdr:clientData/>
  </xdr:twoCellAnchor>
  <xdr:twoCellAnchor editAs="oneCell">
    <xdr:from>
      <xdr:col>5</xdr:col>
      <xdr:colOff>374514</xdr:colOff>
      <xdr:row>41</xdr:row>
      <xdr:rowOff>161925</xdr:rowOff>
    </xdr:from>
    <xdr:to>
      <xdr:col>9</xdr:col>
      <xdr:colOff>577498</xdr:colOff>
      <xdr:row>53</xdr:row>
      <xdr:rowOff>57150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12914" y="7781925"/>
          <a:ext cx="2641384" cy="2181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1"/>
  <sheetViews>
    <sheetView workbookViewId="0">
      <selection activeCell="C9" sqref="C9"/>
    </sheetView>
  </sheetViews>
  <sheetFormatPr defaultRowHeight="15" x14ac:dyDescent="0.25"/>
  <sheetData>
    <row r="1" spans="2:21" x14ac:dyDescent="0.25">
      <c r="B1" s="12" t="s">
        <v>1</v>
      </c>
      <c r="C1" s="22" t="s">
        <v>5</v>
      </c>
      <c r="D1" s="22"/>
      <c r="E1" s="22"/>
      <c r="F1" s="22"/>
      <c r="G1" s="22"/>
      <c r="I1" s="12" t="s">
        <v>2</v>
      </c>
      <c r="J1" s="22" t="s">
        <v>6</v>
      </c>
      <c r="K1" s="22"/>
      <c r="L1" s="22"/>
      <c r="M1" s="22"/>
      <c r="N1" s="22"/>
      <c r="P1" s="12" t="s">
        <v>3</v>
      </c>
      <c r="Q1" s="22" t="s">
        <v>7</v>
      </c>
      <c r="R1" s="22"/>
      <c r="S1" s="22"/>
      <c r="T1" s="22"/>
      <c r="U1" s="22"/>
    </row>
    <row r="2" spans="2:21" x14ac:dyDescent="0.25">
      <c r="B2" s="23" t="s">
        <v>12</v>
      </c>
      <c r="C2" s="24"/>
      <c r="D2" s="25"/>
      <c r="E2" s="23" t="s">
        <v>13</v>
      </c>
      <c r="F2" s="24"/>
      <c r="G2" s="25"/>
      <c r="H2" s="8"/>
      <c r="I2" s="23" t="s">
        <v>14</v>
      </c>
      <c r="J2" s="24"/>
      <c r="K2" s="25"/>
      <c r="L2" s="23" t="s">
        <v>11</v>
      </c>
      <c r="M2" s="24"/>
      <c r="N2" s="25"/>
      <c r="O2" s="8"/>
      <c r="P2" s="23" t="s">
        <v>15</v>
      </c>
      <c r="Q2" s="24"/>
      <c r="R2" s="25"/>
      <c r="S2" s="23" t="s">
        <v>16</v>
      </c>
      <c r="T2" s="24"/>
      <c r="U2" s="25"/>
    </row>
    <row r="3" spans="2:21" x14ac:dyDescent="0.25">
      <c r="B3" s="22" t="s">
        <v>8</v>
      </c>
      <c r="C3" s="22"/>
      <c r="D3" s="22"/>
      <c r="E3" s="22" t="s">
        <v>9</v>
      </c>
      <c r="F3" s="22"/>
      <c r="G3" s="22"/>
      <c r="I3" s="22" t="s">
        <v>8</v>
      </c>
      <c r="J3" s="22"/>
      <c r="K3" s="22"/>
      <c r="L3" s="22" t="s">
        <v>9</v>
      </c>
      <c r="M3" s="22"/>
      <c r="N3" s="22"/>
      <c r="P3" s="22" t="s">
        <v>8</v>
      </c>
      <c r="Q3" s="22"/>
      <c r="R3" s="22"/>
      <c r="S3" s="22" t="s">
        <v>9</v>
      </c>
      <c r="T3" s="22"/>
      <c r="U3" s="22"/>
    </row>
    <row r="4" spans="2:21" x14ac:dyDescent="0.25">
      <c r="B4" s="1" t="s">
        <v>0</v>
      </c>
      <c r="C4" s="1" t="s">
        <v>4</v>
      </c>
      <c r="D4" s="1" t="s">
        <v>10</v>
      </c>
      <c r="E4" s="1" t="s">
        <v>0</v>
      </c>
      <c r="F4" s="1" t="s">
        <v>4</v>
      </c>
      <c r="G4" s="1" t="s">
        <v>10</v>
      </c>
      <c r="I4" s="1" t="s">
        <v>0</v>
      </c>
      <c r="J4" s="1" t="s">
        <v>4</v>
      </c>
      <c r="K4" s="1" t="s">
        <v>10</v>
      </c>
      <c r="L4" s="1" t="s">
        <v>0</v>
      </c>
      <c r="M4" s="1" t="s">
        <v>4</v>
      </c>
      <c r="N4" s="1" t="s">
        <v>10</v>
      </c>
      <c r="P4" s="1" t="s">
        <v>0</v>
      </c>
      <c r="Q4" s="1" t="s">
        <v>4</v>
      </c>
      <c r="R4" s="1" t="s">
        <v>10</v>
      </c>
      <c r="S4" s="1" t="s">
        <v>0</v>
      </c>
      <c r="T4" s="1" t="s">
        <v>4</v>
      </c>
      <c r="U4" s="1" t="s">
        <v>10</v>
      </c>
    </row>
    <row r="5" spans="2:21" x14ac:dyDescent="0.25">
      <c r="B5" s="7">
        <v>12.5</v>
      </c>
      <c r="C5" s="7">
        <v>0.4</v>
      </c>
      <c r="D5" s="7">
        <f>C5/1.3</f>
        <v>0.30769230769230771</v>
      </c>
      <c r="E5" s="6">
        <v>17</v>
      </c>
      <c r="F5" s="6">
        <v>2.5</v>
      </c>
      <c r="G5" s="1">
        <f>F5/35.5</f>
        <v>7.0422535211267609E-2</v>
      </c>
      <c r="I5" s="7">
        <v>15</v>
      </c>
      <c r="J5" s="7">
        <v>1.1000000000000001</v>
      </c>
      <c r="K5" s="7">
        <f>J5/1</f>
        <v>1.1000000000000001</v>
      </c>
      <c r="L5" s="6">
        <v>15</v>
      </c>
      <c r="M5" s="6">
        <v>3.2</v>
      </c>
      <c r="N5" s="1">
        <f>M5/15</f>
        <v>0.21333333333333335</v>
      </c>
      <c r="P5" s="7">
        <v>10.8</v>
      </c>
      <c r="Q5" s="7">
        <v>1</v>
      </c>
      <c r="R5" s="7">
        <f>Q5/1.8</f>
        <v>0.55555555555555558</v>
      </c>
      <c r="S5" s="6">
        <v>20.5</v>
      </c>
      <c r="T5" s="6">
        <v>2</v>
      </c>
      <c r="U5" s="1">
        <f>T5/2</f>
        <v>1</v>
      </c>
    </row>
    <row r="6" spans="2:21" x14ac:dyDescent="0.25">
      <c r="B6" s="7">
        <v>13</v>
      </c>
      <c r="C6" s="7">
        <v>0.5</v>
      </c>
      <c r="D6" s="7">
        <f t="shared" ref="D6:D16" si="0">C6/1.3</f>
        <v>0.38461538461538458</v>
      </c>
      <c r="E6" s="6">
        <v>18</v>
      </c>
      <c r="F6" s="6">
        <v>3.5</v>
      </c>
      <c r="G6" s="1">
        <f t="shared" ref="G6:G20" si="1">F6/35.5</f>
        <v>9.8591549295774641E-2</v>
      </c>
      <c r="I6" s="7">
        <v>20</v>
      </c>
      <c r="J6" s="7">
        <v>1.1000000000000001</v>
      </c>
      <c r="K6" s="7">
        <f t="shared" ref="K6:K21" si="2">J6/1</f>
        <v>1.1000000000000001</v>
      </c>
      <c r="L6" s="6">
        <v>16</v>
      </c>
      <c r="M6" s="6">
        <v>3.6</v>
      </c>
      <c r="N6" s="1">
        <f t="shared" ref="N6:N20" si="3">M6/15</f>
        <v>0.24000000000000002</v>
      </c>
      <c r="P6" s="7">
        <v>12.1</v>
      </c>
      <c r="Q6" s="7">
        <v>2</v>
      </c>
      <c r="R6" s="7">
        <f t="shared" ref="R6:R14" si="4">Q6/1.8</f>
        <v>1.1111111111111112</v>
      </c>
      <c r="S6" s="6">
        <v>25</v>
      </c>
      <c r="T6" s="6">
        <v>2.2000000000000002</v>
      </c>
      <c r="U6" s="1">
        <f t="shared" ref="U6:U19" si="5">T6/2</f>
        <v>1.1000000000000001</v>
      </c>
    </row>
    <row r="7" spans="2:21" x14ac:dyDescent="0.25">
      <c r="B7" s="7">
        <v>13.5</v>
      </c>
      <c r="C7" s="7">
        <v>0.57999999999999996</v>
      </c>
      <c r="D7" s="7">
        <f t="shared" si="0"/>
        <v>0.44615384615384612</v>
      </c>
      <c r="E7" s="6">
        <v>19</v>
      </c>
      <c r="F7" s="6">
        <v>4.5</v>
      </c>
      <c r="G7" s="1">
        <f t="shared" si="1"/>
        <v>0.12676056338028169</v>
      </c>
      <c r="I7" s="7">
        <v>25</v>
      </c>
      <c r="J7" s="7">
        <v>1.28</v>
      </c>
      <c r="K7" s="7">
        <f t="shared" si="2"/>
        <v>1.28</v>
      </c>
      <c r="L7" s="6">
        <v>17</v>
      </c>
      <c r="M7" s="6">
        <v>4.2</v>
      </c>
      <c r="N7" s="1">
        <f t="shared" si="3"/>
        <v>0.28000000000000003</v>
      </c>
      <c r="P7" s="7">
        <v>12.6</v>
      </c>
      <c r="Q7" s="7">
        <v>2.4</v>
      </c>
      <c r="R7" s="7">
        <f t="shared" si="4"/>
        <v>1.3333333333333333</v>
      </c>
      <c r="S7" s="6">
        <v>30</v>
      </c>
      <c r="T7" s="6">
        <v>3</v>
      </c>
      <c r="U7" s="1">
        <f t="shared" si="5"/>
        <v>1.5</v>
      </c>
    </row>
    <row r="8" spans="2:21" x14ac:dyDescent="0.25">
      <c r="B8" s="7">
        <v>14</v>
      </c>
      <c r="C8" s="7">
        <v>0.72</v>
      </c>
      <c r="D8" s="7">
        <f t="shared" si="0"/>
        <v>0.55384615384615377</v>
      </c>
      <c r="E8" s="6">
        <v>20</v>
      </c>
      <c r="F8" s="6">
        <v>7</v>
      </c>
      <c r="G8" s="1">
        <f t="shared" si="1"/>
        <v>0.19718309859154928</v>
      </c>
      <c r="I8" s="7">
        <v>26</v>
      </c>
      <c r="J8" s="7">
        <v>1.4</v>
      </c>
      <c r="K8" s="7">
        <f t="shared" si="2"/>
        <v>1.4</v>
      </c>
      <c r="L8" s="6">
        <v>18</v>
      </c>
      <c r="M8" s="6">
        <v>5</v>
      </c>
      <c r="N8" s="1">
        <f t="shared" si="3"/>
        <v>0.33333333333333331</v>
      </c>
      <c r="P8" s="7">
        <v>14.6</v>
      </c>
      <c r="Q8" s="7">
        <v>2</v>
      </c>
      <c r="R8" s="7">
        <f t="shared" si="4"/>
        <v>1.1111111111111112</v>
      </c>
      <c r="S8" s="6">
        <v>31</v>
      </c>
      <c r="T8" s="6">
        <v>3.6</v>
      </c>
      <c r="U8" s="1">
        <f t="shared" si="5"/>
        <v>1.8</v>
      </c>
    </row>
    <row r="9" spans="2:21" x14ac:dyDescent="0.25">
      <c r="B9" s="7">
        <v>15</v>
      </c>
      <c r="C9" s="7">
        <v>1.8</v>
      </c>
      <c r="D9" s="7">
        <f t="shared" si="0"/>
        <v>1.3846153846153846</v>
      </c>
      <c r="E9" s="6">
        <v>21</v>
      </c>
      <c r="F9" s="6">
        <v>12</v>
      </c>
      <c r="G9" s="1">
        <f t="shared" si="1"/>
        <v>0.3380281690140845</v>
      </c>
      <c r="I9" s="7">
        <v>27</v>
      </c>
      <c r="J9" s="7">
        <v>1.5</v>
      </c>
      <c r="K9" s="7">
        <f t="shared" si="2"/>
        <v>1.5</v>
      </c>
      <c r="L9" s="6">
        <v>19</v>
      </c>
      <c r="M9" s="6">
        <v>6.6</v>
      </c>
      <c r="N9" s="1">
        <f t="shared" si="3"/>
        <v>0.44</v>
      </c>
      <c r="P9" s="7">
        <v>21</v>
      </c>
      <c r="Q9" s="7">
        <v>1.7</v>
      </c>
      <c r="R9" s="7">
        <f t="shared" si="4"/>
        <v>0.94444444444444442</v>
      </c>
      <c r="S9" s="6">
        <v>32</v>
      </c>
      <c r="T9" s="6">
        <v>4.2</v>
      </c>
      <c r="U9" s="1">
        <f t="shared" si="5"/>
        <v>2.1</v>
      </c>
    </row>
    <row r="10" spans="2:21" x14ac:dyDescent="0.25">
      <c r="B10" s="7">
        <v>16</v>
      </c>
      <c r="C10" s="7">
        <v>1.5</v>
      </c>
      <c r="D10" s="7">
        <f t="shared" si="0"/>
        <v>1.1538461538461537</v>
      </c>
      <c r="E10" s="6">
        <v>21.5</v>
      </c>
      <c r="F10" s="6">
        <v>19</v>
      </c>
      <c r="G10" s="1">
        <f t="shared" si="1"/>
        <v>0.53521126760563376</v>
      </c>
      <c r="I10" s="7">
        <v>28</v>
      </c>
      <c r="J10" s="7">
        <v>1.7</v>
      </c>
      <c r="K10" s="7">
        <f t="shared" si="2"/>
        <v>1.7</v>
      </c>
      <c r="L10" s="6">
        <v>20</v>
      </c>
      <c r="M10" s="6">
        <v>10</v>
      </c>
      <c r="N10" s="1">
        <f t="shared" si="3"/>
        <v>0.66666666666666663</v>
      </c>
      <c r="P10" s="7">
        <v>33.200000000000003</v>
      </c>
      <c r="Q10" s="7">
        <v>2</v>
      </c>
      <c r="R10" s="7">
        <f t="shared" si="4"/>
        <v>1.1111111111111112</v>
      </c>
      <c r="S10" s="6">
        <v>33</v>
      </c>
      <c r="T10" s="6">
        <v>5.4</v>
      </c>
      <c r="U10" s="1">
        <f t="shared" si="5"/>
        <v>2.7</v>
      </c>
    </row>
    <row r="11" spans="2:21" x14ac:dyDescent="0.25">
      <c r="B11" s="7">
        <v>17</v>
      </c>
      <c r="C11" s="7">
        <v>1.8</v>
      </c>
      <c r="D11" s="7">
        <f t="shared" si="0"/>
        <v>1.3846153846153846</v>
      </c>
      <c r="E11" s="6">
        <v>22</v>
      </c>
      <c r="F11" s="6">
        <v>32</v>
      </c>
      <c r="G11" s="1">
        <f t="shared" si="1"/>
        <v>0.90140845070422537</v>
      </c>
      <c r="I11" s="7">
        <v>29</v>
      </c>
      <c r="J11" s="7">
        <v>1.8</v>
      </c>
      <c r="K11" s="7">
        <f t="shared" si="2"/>
        <v>1.8</v>
      </c>
      <c r="L11" s="6">
        <v>21</v>
      </c>
      <c r="M11" s="6">
        <v>19</v>
      </c>
      <c r="N11" s="1">
        <f t="shared" si="3"/>
        <v>1.2666666666666666</v>
      </c>
      <c r="P11" s="7">
        <v>40</v>
      </c>
      <c r="Q11" s="7">
        <v>2.4</v>
      </c>
      <c r="R11" s="7">
        <f t="shared" si="4"/>
        <v>1.3333333333333333</v>
      </c>
      <c r="S11" s="6">
        <v>34</v>
      </c>
      <c r="T11" s="6">
        <v>7.2</v>
      </c>
      <c r="U11" s="1">
        <f t="shared" si="5"/>
        <v>3.6</v>
      </c>
    </row>
    <row r="12" spans="2:21" x14ac:dyDescent="0.25">
      <c r="B12" s="7">
        <v>19</v>
      </c>
      <c r="C12" s="7">
        <v>1.75</v>
      </c>
      <c r="D12" s="7">
        <f t="shared" si="0"/>
        <v>1.346153846153846</v>
      </c>
      <c r="E12" s="6">
        <v>22.5</v>
      </c>
      <c r="F12" s="6">
        <v>33</v>
      </c>
      <c r="G12" s="1">
        <f t="shared" si="1"/>
        <v>0.92957746478873238</v>
      </c>
      <c r="I12" s="7">
        <v>30</v>
      </c>
      <c r="J12" s="7">
        <v>1.85</v>
      </c>
      <c r="K12" s="7">
        <f t="shared" si="2"/>
        <v>1.85</v>
      </c>
      <c r="L12" s="6">
        <v>22</v>
      </c>
      <c r="M12" s="6">
        <v>35</v>
      </c>
      <c r="N12" s="1">
        <f t="shared" si="3"/>
        <v>2.3333333333333335</v>
      </c>
      <c r="P12" s="7">
        <v>45.55</v>
      </c>
      <c r="Q12" s="7">
        <v>1.6</v>
      </c>
      <c r="R12" s="7">
        <f t="shared" si="4"/>
        <v>0.88888888888888895</v>
      </c>
      <c r="S12" s="6">
        <v>35</v>
      </c>
      <c r="T12" s="6">
        <v>11.6</v>
      </c>
      <c r="U12" s="1">
        <f t="shared" si="5"/>
        <v>5.8</v>
      </c>
    </row>
    <row r="13" spans="2:21" x14ac:dyDescent="0.25">
      <c r="B13" s="7">
        <v>20</v>
      </c>
      <c r="C13" s="7">
        <v>1.6</v>
      </c>
      <c r="D13" s="7">
        <f t="shared" si="0"/>
        <v>1.2307692307692308</v>
      </c>
      <c r="E13" s="6">
        <v>23</v>
      </c>
      <c r="F13" s="6">
        <v>21.5</v>
      </c>
      <c r="G13" s="1">
        <f t="shared" si="1"/>
        <v>0.60563380281690138</v>
      </c>
      <c r="I13" s="7">
        <v>31</v>
      </c>
      <c r="J13" s="7">
        <v>1.8</v>
      </c>
      <c r="K13" s="7">
        <f t="shared" si="2"/>
        <v>1.8</v>
      </c>
      <c r="L13" s="6">
        <v>23</v>
      </c>
      <c r="M13" s="6">
        <v>14</v>
      </c>
      <c r="N13" s="1">
        <f t="shared" si="3"/>
        <v>0.93333333333333335</v>
      </c>
      <c r="P13" s="7">
        <v>49.45</v>
      </c>
      <c r="Q13" s="7">
        <v>1</v>
      </c>
      <c r="R13" s="7">
        <f t="shared" si="4"/>
        <v>0.55555555555555558</v>
      </c>
      <c r="S13" s="6">
        <v>36</v>
      </c>
      <c r="T13" s="6">
        <v>25</v>
      </c>
      <c r="U13" s="1">
        <f t="shared" si="5"/>
        <v>12.5</v>
      </c>
    </row>
    <row r="14" spans="2:21" x14ac:dyDescent="0.25">
      <c r="B14" s="7">
        <v>21</v>
      </c>
      <c r="C14" s="7">
        <v>1.4</v>
      </c>
      <c r="D14" s="7">
        <f t="shared" si="0"/>
        <v>1.0769230769230769</v>
      </c>
      <c r="E14" s="6">
        <v>24</v>
      </c>
      <c r="F14" s="6">
        <v>12</v>
      </c>
      <c r="G14" s="1">
        <f t="shared" si="1"/>
        <v>0.3380281690140845</v>
      </c>
      <c r="I14" s="7">
        <v>32</v>
      </c>
      <c r="J14" s="7">
        <v>1.55</v>
      </c>
      <c r="K14" s="7">
        <f t="shared" si="2"/>
        <v>1.55</v>
      </c>
      <c r="L14" s="6">
        <v>24</v>
      </c>
      <c r="M14" s="6">
        <v>8</v>
      </c>
      <c r="N14" s="1">
        <f t="shared" si="3"/>
        <v>0.53333333333333333</v>
      </c>
      <c r="P14" s="7">
        <v>54.5</v>
      </c>
      <c r="Q14" s="7">
        <v>0.5</v>
      </c>
      <c r="R14" s="7">
        <f t="shared" si="4"/>
        <v>0.27777777777777779</v>
      </c>
      <c r="S14" s="6">
        <v>36.299999999999997</v>
      </c>
      <c r="T14" s="6">
        <v>27</v>
      </c>
      <c r="U14" s="1">
        <f t="shared" si="5"/>
        <v>13.5</v>
      </c>
    </row>
    <row r="15" spans="2:21" x14ac:dyDescent="0.25">
      <c r="B15" s="7">
        <v>22</v>
      </c>
      <c r="C15" s="7">
        <v>1.3</v>
      </c>
      <c r="D15" s="7">
        <f t="shared" si="0"/>
        <v>1</v>
      </c>
      <c r="E15" s="6">
        <v>25</v>
      </c>
      <c r="F15" s="6">
        <v>8</v>
      </c>
      <c r="G15" s="1">
        <f t="shared" si="1"/>
        <v>0.22535211267605634</v>
      </c>
      <c r="I15" s="7">
        <v>33</v>
      </c>
      <c r="J15" s="7">
        <v>1.45</v>
      </c>
      <c r="K15" s="7">
        <f t="shared" si="2"/>
        <v>1.45</v>
      </c>
      <c r="L15" s="6">
        <v>25</v>
      </c>
      <c r="M15" s="6">
        <v>5.6</v>
      </c>
      <c r="N15" s="1">
        <f t="shared" si="3"/>
        <v>0.37333333333333329</v>
      </c>
      <c r="P15" s="4"/>
      <c r="Q15" s="2"/>
      <c r="R15" s="3"/>
      <c r="S15" s="9">
        <v>36.5</v>
      </c>
      <c r="T15" s="6">
        <v>25</v>
      </c>
      <c r="U15" s="1">
        <f t="shared" si="5"/>
        <v>12.5</v>
      </c>
    </row>
    <row r="16" spans="2:21" x14ac:dyDescent="0.25">
      <c r="B16" s="7">
        <v>23</v>
      </c>
      <c r="C16" s="7">
        <v>1.25</v>
      </c>
      <c r="D16" s="7">
        <f t="shared" si="0"/>
        <v>0.96153846153846145</v>
      </c>
      <c r="E16" s="6">
        <v>26</v>
      </c>
      <c r="F16" s="6">
        <v>6.5</v>
      </c>
      <c r="G16" s="1">
        <f t="shared" si="1"/>
        <v>0.18309859154929578</v>
      </c>
      <c r="I16" s="7">
        <v>34</v>
      </c>
      <c r="J16" s="7">
        <v>1.2</v>
      </c>
      <c r="K16" s="7">
        <f t="shared" si="2"/>
        <v>1.2</v>
      </c>
      <c r="L16" s="6">
        <v>26</v>
      </c>
      <c r="M16" s="6">
        <v>4.2</v>
      </c>
      <c r="N16" s="1">
        <f t="shared" si="3"/>
        <v>0.28000000000000003</v>
      </c>
      <c r="P16" s="4"/>
      <c r="Q16" s="4"/>
      <c r="R16" s="5"/>
      <c r="S16" s="6">
        <v>36.9</v>
      </c>
      <c r="T16" s="6">
        <v>20</v>
      </c>
      <c r="U16" s="1">
        <f t="shared" si="5"/>
        <v>10</v>
      </c>
    </row>
    <row r="17" spans="2:21" x14ac:dyDescent="0.25">
      <c r="E17" s="6">
        <v>27</v>
      </c>
      <c r="F17" s="6">
        <v>6</v>
      </c>
      <c r="G17" s="1">
        <f t="shared" si="1"/>
        <v>0.16901408450704225</v>
      </c>
      <c r="I17" s="7">
        <v>35</v>
      </c>
      <c r="J17" s="7">
        <v>0.8</v>
      </c>
      <c r="K17" s="7">
        <f t="shared" si="2"/>
        <v>0.8</v>
      </c>
      <c r="L17" s="6">
        <v>27</v>
      </c>
      <c r="M17" s="6">
        <v>3.2</v>
      </c>
      <c r="N17" s="1">
        <f t="shared" si="3"/>
        <v>0.21333333333333335</v>
      </c>
      <c r="P17" s="4"/>
      <c r="Q17" s="4"/>
      <c r="R17" s="5"/>
      <c r="S17" s="6">
        <v>37.25</v>
      </c>
      <c r="T17" s="6">
        <v>15</v>
      </c>
      <c r="U17" s="1">
        <f t="shared" si="5"/>
        <v>7.5</v>
      </c>
    </row>
    <row r="18" spans="2:21" x14ac:dyDescent="0.25">
      <c r="E18" s="6">
        <v>28</v>
      </c>
      <c r="F18" s="6">
        <v>4.5</v>
      </c>
      <c r="G18" s="1">
        <f t="shared" si="1"/>
        <v>0.12676056338028169</v>
      </c>
      <c r="I18" s="7">
        <v>37</v>
      </c>
      <c r="J18" s="7">
        <v>0.65</v>
      </c>
      <c r="K18" s="7">
        <f t="shared" si="2"/>
        <v>0.65</v>
      </c>
      <c r="L18" s="6">
        <v>28</v>
      </c>
      <c r="M18" s="6">
        <v>2.6</v>
      </c>
      <c r="N18" s="1">
        <f t="shared" si="3"/>
        <v>0.17333333333333334</v>
      </c>
      <c r="P18" s="4"/>
      <c r="Q18" s="4"/>
      <c r="R18" s="5"/>
      <c r="S18" s="6">
        <v>38</v>
      </c>
      <c r="T18" s="6">
        <v>10</v>
      </c>
      <c r="U18" s="1">
        <f t="shared" si="5"/>
        <v>5</v>
      </c>
    </row>
    <row r="19" spans="2:21" x14ac:dyDescent="0.25">
      <c r="E19" s="6">
        <v>29</v>
      </c>
      <c r="F19" s="6">
        <v>4.2</v>
      </c>
      <c r="G19" s="1">
        <f t="shared" si="1"/>
        <v>0.11830985915492959</v>
      </c>
      <c r="I19" s="7">
        <v>38</v>
      </c>
      <c r="J19" s="7">
        <v>0.55000000000000004</v>
      </c>
      <c r="K19" s="7">
        <f t="shared" si="2"/>
        <v>0.55000000000000004</v>
      </c>
      <c r="L19" s="6">
        <v>29</v>
      </c>
      <c r="M19" s="6">
        <v>2.2000000000000002</v>
      </c>
      <c r="N19" s="1">
        <f t="shared" si="3"/>
        <v>0.14666666666666667</v>
      </c>
      <c r="P19" s="4"/>
      <c r="Q19" s="4"/>
      <c r="R19" s="5"/>
      <c r="S19" s="6">
        <v>40</v>
      </c>
      <c r="T19" s="6">
        <v>5</v>
      </c>
      <c r="U19" s="1">
        <f t="shared" si="5"/>
        <v>2.5</v>
      </c>
    </row>
    <row r="20" spans="2:21" x14ac:dyDescent="0.25">
      <c r="E20" s="6">
        <v>30</v>
      </c>
      <c r="F20" s="6">
        <v>4</v>
      </c>
      <c r="G20" s="1">
        <f t="shared" si="1"/>
        <v>0.11267605633802817</v>
      </c>
      <c r="I20" s="7">
        <v>39</v>
      </c>
      <c r="J20" s="7">
        <v>0.45</v>
      </c>
      <c r="K20" s="7">
        <f t="shared" si="2"/>
        <v>0.45</v>
      </c>
      <c r="L20" s="6">
        <v>30</v>
      </c>
      <c r="M20" s="6">
        <v>1.9</v>
      </c>
      <c r="N20" s="1">
        <f t="shared" si="3"/>
        <v>0.12666666666666665</v>
      </c>
    </row>
    <row r="21" spans="2:21" x14ac:dyDescent="0.25">
      <c r="I21" s="7">
        <v>40</v>
      </c>
      <c r="J21" s="7">
        <v>0.35</v>
      </c>
      <c r="K21" s="7">
        <f t="shared" si="2"/>
        <v>0.35</v>
      </c>
      <c r="L21" s="11"/>
      <c r="M21" s="4"/>
    </row>
    <row r="22" spans="2:21" x14ac:dyDescent="0.25"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</row>
    <row r="23" spans="2:21" x14ac:dyDescent="0.25"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</row>
    <row r="24" spans="2:21" x14ac:dyDescent="0.25"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</row>
    <row r="25" spans="2:21" x14ac:dyDescent="0.25"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</row>
    <row r="26" spans="2:21" x14ac:dyDescent="0.25"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</row>
    <row r="27" spans="2:21" x14ac:dyDescent="0.25"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</row>
    <row r="28" spans="2:21" x14ac:dyDescent="0.25"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</row>
    <row r="29" spans="2:21" x14ac:dyDescent="0.25"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</row>
    <row r="30" spans="2:21" x14ac:dyDescent="0.25"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</row>
    <row r="31" spans="2:21" x14ac:dyDescent="0.25"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</row>
    <row r="32" spans="2:21" x14ac:dyDescent="0.25"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</row>
    <row r="33" spans="2:21" x14ac:dyDescent="0.25"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</row>
    <row r="34" spans="2:21" x14ac:dyDescent="0.2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</row>
    <row r="35" spans="2:21" x14ac:dyDescent="0.25"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</row>
    <row r="36" spans="2:21" x14ac:dyDescent="0.25"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</row>
    <row r="37" spans="2:21" x14ac:dyDescent="0.25"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</row>
    <row r="38" spans="2:21" x14ac:dyDescent="0.25"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</row>
    <row r="39" spans="2:21" x14ac:dyDescent="0.25"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</row>
    <row r="40" spans="2:21" x14ac:dyDescent="0.25"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</row>
    <row r="41" spans="2:21" x14ac:dyDescent="0.25"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</row>
  </sheetData>
  <mergeCells count="15">
    <mergeCell ref="P3:R3"/>
    <mergeCell ref="S3:U3"/>
    <mergeCell ref="B3:D3"/>
    <mergeCell ref="E3:G3"/>
    <mergeCell ref="C1:G1"/>
    <mergeCell ref="J1:N1"/>
    <mergeCell ref="Q1:U1"/>
    <mergeCell ref="B2:D2"/>
    <mergeCell ref="E2:G2"/>
    <mergeCell ref="I2:K2"/>
    <mergeCell ref="L2:N2"/>
    <mergeCell ref="P2:R2"/>
    <mergeCell ref="S2:U2"/>
    <mergeCell ref="I3:K3"/>
    <mergeCell ref="L3:N3"/>
  </mergeCells>
  <pageMargins left="0.25" right="0.25" top="0.75" bottom="0.75" header="0.3" footer="0.3"/>
  <pageSetup paperSize="9" scale="6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83"/>
  <sheetViews>
    <sheetView tabSelected="1" topLeftCell="A52" workbookViewId="0">
      <selection activeCell="K77" sqref="K77"/>
    </sheetView>
  </sheetViews>
  <sheetFormatPr defaultRowHeight="15" x14ac:dyDescent="0.25"/>
  <sheetData>
    <row r="1" spans="1:18" x14ac:dyDescent="0.25">
      <c r="A1" s="22" t="s">
        <v>17</v>
      </c>
      <c r="B1" s="22"/>
      <c r="C1" s="22"/>
      <c r="D1" s="22" t="s">
        <v>18</v>
      </c>
      <c r="E1" s="22"/>
      <c r="F1" s="22"/>
      <c r="G1" s="22" t="s">
        <v>17</v>
      </c>
      <c r="H1" s="22"/>
      <c r="I1" s="22"/>
      <c r="J1" s="22" t="s">
        <v>20</v>
      </c>
      <c r="K1" s="22"/>
      <c r="L1" s="22"/>
      <c r="M1" s="22" t="s">
        <v>17</v>
      </c>
      <c r="N1" s="22"/>
      <c r="O1" s="22"/>
      <c r="P1" s="22" t="s">
        <v>21</v>
      </c>
      <c r="Q1" s="22"/>
      <c r="R1" s="22"/>
    </row>
    <row r="2" spans="1:18" x14ac:dyDescent="0.25">
      <c r="A2" s="22" t="s">
        <v>19</v>
      </c>
      <c r="B2" s="22"/>
      <c r="C2" s="22"/>
      <c r="D2" s="22"/>
      <c r="E2" s="22"/>
      <c r="F2" s="22"/>
      <c r="G2" s="22" t="s">
        <v>19</v>
      </c>
      <c r="H2" s="22"/>
      <c r="I2" s="22"/>
      <c r="J2" s="22"/>
      <c r="K2" s="22"/>
      <c r="L2" s="22"/>
      <c r="M2" s="22" t="s">
        <v>23</v>
      </c>
      <c r="N2" s="22"/>
      <c r="O2" s="22"/>
      <c r="P2" s="22"/>
      <c r="Q2" s="22"/>
      <c r="R2" s="22"/>
    </row>
    <row r="3" spans="1:18" x14ac:dyDescent="0.25">
      <c r="A3" s="22" t="s">
        <v>24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</row>
    <row r="19" spans="1:18" x14ac:dyDescent="0.25">
      <c r="A19" s="22" t="s">
        <v>17</v>
      </c>
      <c r="B19" s="22"/>
      <c r="C19" s="22"/>
      <c r="D19" s="22" t="s">
        <v>18</v>
      </c>
      <c r="E19" s="22"/>
      <c r="F19" s="22"/>
      <c r="G19" s="22" t="s">
        <v>17</v>
      </c>
      <c r="H19" s="22"/>
      <c r="I19" s="22"/>
      <c r="J19" s="22" t="s">
        <v>20</v>
      </c>
      <c r="K19" s="22"/>
      <c r="L19" s="22"/>
      <c r="M19" s="22" t="s">
        <v>17</v>
      </c>
      <c r="N19" s="22"/>
      <c r="O19" s="22"/>
      <c r="P19" s="22" t="s">
        <v>21</v>
      </c>
      <c r="Q19" s="22"/>
      <c r="R19" s="22"/>
    </row>
    <row r="20" spans="1:18" x14ac:dyDescent="0.25">
      <c r="A20" s="22" t="s">
        <v>19</v>
      </c>
      <c r="B20" s="22"/>
      <c r="C20" s="22"/>
      <c r="D20" s="22"/>
      <c r="E20" s="22"/>
      <c r="F20" s="22"/>
      <c r="G20" s="22" t="s">
        <v>19</v>
      </c>
      <c r="H20" s="22"/>
      <c r="I20" s="22"/>
      <c r="J20" s="22"/>
      <c r="K20" s="22"/>
      <c r="L20" s="22"/>
      <c r="M20" s="22" t="s">
        <v>23</v>
      </c>
      <c r="N20" s="22"/>
      <c r="O20" s="22"/>
      <c r="P20" s="22"/>
      <c r="Q20" s="22"/>
      <c r="R20" s="22"/>
    </row>
    <row r="21" spans="1:18" x14ac:dyDescent="0.25">
      <c r="A21" s="22" t="s">
        <v>22</v>
      </c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</row>
    <row r="37" spans="1:18" x14ac:dyDescent="0.25">
      <c r="A37" s="22" t="s">
        <v>25</v>
      </c>
      <c r="B37" s="22"/>
      <c r="C37" s="22"/>
      <c r="D37" s="22" t="s">
        <v>26</v>
      </c>
      <c r="E37" s="22"/>
      <c r="F37" s="22"/>
      <c r="G37" s="22" t="s">
        <v>27</v>
      </c>
      <c r="H37" s="22"/>
      <c r="I37" s="22"/>
      <c r="J37" s="22" t="s">
        <v>26</v>
      </c>
      <c r="K37" s="22"/>
      <c r="L37" s="22"/>
      <c r="M37" s="22" t="s">
        <v>28</v>
      </c>
      <c r="N37" s="22"/>
      <c r="O37" s="22"/>
      <c r="P37" s="22" t="s">
        <v>26</v>
      </c>
      <c r="Q37" s="22"/>
      <c r="R37" s="22"/>
    </row>
    <row r="38" spans="1:18" x14ac:dyDescent="0.25">
      <c r="A38" s="22" t="s">
        <v>23</v>
      </c>
      <c r="B38" s="22"/>
      <c r="C38" s="22"/>
      <c r="D38" s="22"/>
      <c r="E38" s="22"/>
      <c r="F38" s="22"/>
      <c r="G38" s="22" t="s">
        <v>19</v>
      </c>
      <c r="H38" s="22"/>
      <c r="I38" s="22"/>
      <c r="J38" s="22"/>
      <c r="K38" s="22"/>
      <c r="L38" s="22"/>
      <c r="M38" s="22" t="s">
        <v>19</v>
      </c>
      <c r="N38" s="22"/>
      <c r="O38" s="22"/>
      <c r="P38" s="22"/>
      <c r="Q38" s="22"/>
      <c r="R38" s="22"/>
    </row>
    <row r="39" spans="1:18" x14ac:dyDescent="0.25">
      <c r="A39" s="22" t="s">
        <v>29</v>
      </c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</row>
    <row r="55" spans="1:18" x14ac:dyDescent="0.25">
      <c r="A55" s="22" t="s">
        <v>25</v>
      </c>
      <c r="B55" s="22"/>
      <c r="C55" s="22"/>
      <c r="D55" s="22" t="s">
        <v>26</v>
      </c>
      <c r="E55" s="22"/>
      <c r="F55" s="22"/>
      <c r="G55" s="22" t="s">
        <v>27</v>
      </c>
      <c r="H55" s="22"/>
      <c r="I55" s="22"/>
      <c r="J55" s="22" t="s">
        <v>26</v>
      </c>
      <c r="K55" s="22"/>
      <c r="L55" s="22"/>
      <c r="M55" s="22" t="s">
        <v>28</v>
      </c>
      <c r="N55" s="22"/>
      <c r="O55" s="22"/>
      <c r="P55" s="22" t="s">
        <v>26</v>
      </c>
      <c r="Q55" s="22"/>
      <c r="R55" s="22"/>
    </row>
    <row r="56" spans="1:18" x14ac:dyDescent="0.25">
      <c r="A56" s="22" t="s">
        <v>19</v>
      </c>
      <c r="B56" s="22"/>
      <c r="C56" s="22"/>
      <c r="D56" s="22"/>
      <c r="E56" s="22"/>
      <c r="F56" s="22"/>
      <c r="G56" s="22" t="s">
        <v>19</v>
      </c>
      <c r="H56" s="22"/>
      <c r="I56" s="22"/>
      <c r="J56" s="22"/>
      <c r="K56" s="22"/>
      <c r="L56" s="22"/>
      <c r="M56" s="22" t="s">
        <v>19</v>
      </c>
      <c r="N56" s="22"/>
      <c r="O56" s="22"/>
      <c r="P56" s="22"/>
      <c r="Q56" s="22"/>
      <c r="R56" s="22"/>
    </row>
    <row r="57" spans="1:18" x14ac:dyDescent="0.25">
      <c r="A57" s="22" t="s">
        <v>30</v>
      </c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</row>
    <row r="73" spans="1:18" x14ac:dyDescent="0.25">
      <c r="A73" s="22" t="s">
        <v>31</v>
      </c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</row>
    <row r="74" spans="1:18" x14ac:dyDescent="0.25">
      <c r="A74" s="1" t="s">
        <v>32</v>
      </c>
      <c r="B74" s="22" t="s">
        <v>33</v>
      </c>
      <c r="C74" s="22"/>
      <c r="D74" s="22" t="s">
        <v>34</v>
      </c>
      <c r="E74" s="22"/>
      <c r="F74" s="22" t="s">
        <v>35</v>
      </c>
      <c r="G74" s="22"/>
      <c r="H74" s="22" t="s">
        <v>36</v>
      </c>
      <c r="I74" s="22"/>
      <c r="J74" s="22"/>
      <c r="K74" s="22"/>
      <c r="L74" s="22"/>
      <c r="M74" s="23"/>
      <c r="N74" s="25"/>
      <c r="O74" s="22"/>
      <c r="P74" s="22"/>
      <c r="Q74" s="22"/>
      <c r="R74" s="22"/>
    </row>
    <row r="75" spans="1:18" x14ac:dyDescent="0.25">
      <c r="A75" s="22" t="s">
        <v>37</v>
      </c>
      <c r="B75" s="22"/>
      <c r="C75" s="10" t="s">
        <v>40</v>
      </c>
      <c r="D75" s="22" t="s">
        <v>41</v>
      </c>
      <c r="E75" s="22"/>
      <c r="F75" s="22" t="s">
        <v>44</v>
      </c>
      <c r="G75" s="22"/>
      <c r="H75" s="22"/>
      <c r="I75" s="22"/>
      <c r="J75" s="1" t="s">
        <v>46</v>
      </c>
      <c r="K75" s="1" t="s">
        <v>49</v>
      </c>
      <c r="L75" s="22" t="s">
        <v>53</v>
      </c>
      <c r="M75" s="22"/>
      <c r="N75" s="22"/>
      <c r="O75" s="22"/>
      <c r="P75" s="22"/>
      <c r="Q75" s="22"/>
      <c r="R75" s="22"/>
    </row>
    <row r="76" spans="1:18" x14ac:dyDescent="0.25">
      <c r="A76" s="22" t="s">
        <v>38</v>
      </c>
      <c r="B76" s="22"/>
      <c r="C76" s="10" t="s">
        <v>40</v>
      </c>
      <c r="D76" s="22" t="s">
        <v>42</v>
      </c>
      <c r="E76" s="22"/>
      <c r="F76" s="22" t="s">
        <v>45</v>
      </c>
      <c r="G76" s="22"/>
      <c r="H76" s="22"/>
      <c r="I76" s="22"/>
      <c r="J76" s="1" t="s">
        <v>47</v>
      </c>
      <c r="K76" s="1" t="s">
        <v>50</v>
      </c>
      <c r="L76" s="22" t="s">
        <v>54</v>
      </c>
      <c r="M76" s="22"/>
      <c r="N76" s="22"/>
      <c r="O76" s="22"/>
      <c r="P76" s="22"/>
      <c r="Q76" s="22"/>
      <c r="R76" s="22"/>
    </row>
    <row r="77" spans="1:18" x14ac:dyDescent="0.25">
      <c r="A77" s="22" t="s">
        <v>39</v>
      </c>
      <c r="B77" s="22"/>
      <c r="C77" s="10" t="s">
        <v>40</v>
      </c>
      <c r="D77" s="22" t="s">
        <v>43</v>
      </c>
      <c r="E77" s="22"/>
      <c r="F77" s="22" t="s">
        <v>52</v>
      </c>
      <c r="G77" s="22"/>
      <c r="H77" s="22"/>
      <c r="I77" s="22"/>
      <c r="J77" s="1" t="s">
        <v>48</v>
      </c>
      <c r="K77" s="1" t="s">
        <v>51</v>
      </c>
      <c r="L77" s="22" t="s">
        <v>55</v>
      </c>
      <c r="M77" s="22"/>
      <c r="N77" s="22"/>
      <c r="O77" s="22"/>
      <c r="P77" s="22"/>
      <c r="Q77" s="22"/>
      <c r="R77" s="22"/>
    </row>
    <row r="79" spans="1:18" x14ac:dyDescent="0.25">
      <c r="A79" s="22" t="s">
        <v>56</v>
      </c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</row>
    <row r="80" spans="1:18" x14ac:dyDescent="0.25">
      <c r="A80" s="1" t="s">
        <v>32</v>
      </c>
      <c r="B80" s="22" t="s">
        <v>33</v>
      </c>
      <c r="C80" s="22"/>
      <c r="D80" s="22" t="s">
        <v>26</v>
      </c>
      <c r="E80" s="22"/>
      <c r="F80" s="22" t="s">
        <v>35</v>
      </c>
      <c r="G80" s="22"/>
      <c r="H80" s="22" t="s">
        <v>57</v>
      </c>
      <c r="I80" s="22"/>
      <c r="J80" s="22"/>
      <c r="K80" s="22"/>
      <c r="L80" s="22"/>
      <c r="M80" s="23"/>
      <c r="N80" s="25"/>
      <c r="O80" s="22"/>
      <c r="P80" s="22"/>
      <c r="Q80" s="22"/>
      <c r="R80" s="22"/>
    </row>
    <row r="81" spans="1:18" x14ac:dyDescent="0.25">
      <c r="A81" s="22" t="s">
        <v>58</v>
      </c>
      <c r="B81" s="22"/>
      <c r="C81" s="10" t="s">
        <v>40</v>
      </c>
      <c r="D81" s="22" t="s">
        <v>61</v>
      </c>
      <c r="E81" s="22"/>
      <c r="F81" s="22" t="s">
        <v>44</v>
      </c>
      <c r="G81" s="22"/>
      <c r="H81" s="22"/>
      <c r="I81" s="22"/>
      <c r="J81" s="1" t="s">
        <v>63</v>
      </c>
      <c r="K81" s="1" t="s">
        <v>65</v>
      </c>
      <c r="L81" s="22" t="s">
        <v>67</v>
      </c>
      <c r="M81" s="22"/>
      <c r="N81" s="22"/>
      <c r="O81" s="22"/>
      <c r="P81" s="22"/>
      <c r="Q81" s="22"/>
      <c r="R81" s="22"/>
    </row>
    <row r="82" spans="1:18" x14ac:dyDescent="0.25">
      <c r="A82" s="22" t="s">
        <v>59</v>
      </c>
      <c r="B82" s="22"/>
      <c r="C82" s="10" t="s">
        <v>40</v>
      </c>
      <c r="D82" s="22" t="s">
        <v>42</v>
      </c>
      <c r="E82" s="22"/>
      <c r="F82" s="22" t="s">
        <v>45</v>
      </c>
      <c r="G82" s="22"/>
      <c r="H82" s="22"/>
      <c r="I82" s="22"/>
      <c r="J82" s="1" t="s">
        <v>47</v>
      </c>
      <c r="K82" s="1" t="s">
        <v>50</v>
      </c>
      <c r="L82" s="22" t="s">
        <v>68</v>
      </c>
      <c r="M82" s="22"/>
      <c r="N82" s="22"/>
      <c r="O82" s="22"/>
      <c r="P82" s="22"/>
      <c r="Q82" s="22"/>
      <c r="R82" s="22"/>
    </row>
    <row r="83" spans="1:18" x14ac:dyDescent="0.25">
      <c r="A83" s="22" t="s">
        <v>60</v>
      </c>
      <c r="B83" s="22"/>
      <c r="C83" s="10" t="s">
        <v>40</v>
      </c>
      <c r="D83" s="22" t="s">
        <v>62</v>
      </c>
      <c r="E83" s="22"/>
      <c r="F83" s="22" t="s">
        <v>52</v>
      </c>
      <c r="G83" s="22"/>
      <c r="H83" s="22"/>
      <c r="I83" s="22"/>
      <c r="J83" s="1" t="s">
        <v>64</v>
      </c>
      <c r="K83" s="1" t="s">
        <v>66</v>
      </c>
      <c r="L83" s="22" t="s">
        <v>69</v>
      </c>
      <c r="M83" s="22"/>
      <c r="N83" s="22"/>
      <c r="O83" s="22"/>
      <c r="P83" s="22"/>
      <c r="Q83" s="22"/>
      <c r="R83" s="22"/>
    </row>
  </sheetData>
  <mergeCells count="78">
    <mergeCell ref="G2:L2"/>
    <mergeCell ref="A2:F2"/>
    <mergeCell ref="A3:R3"/>
    <mergeCell ref="M1:O1"/>
    <mergeCell ref="P1:R1"/>
    <mergeCell ref="M2:R2"/>
    <mergeCell ref="A1:C1"/>
    <mergeCell ref="D1:F1"/>
    <mergeCell ref="G1:I1"/>
    <mergeCell ref="J1:L1"/>
    <mergeCell ref="M19:O19"/>
    <mergeCell ref="P19:R19"/>
    <mergeCell ref="A37:C37"/>
    <mergeCell ref="D37:F37"/>
    <mergeCell ref="G37:I37"/>
    <mergeCell ref="J37:L37"/>
    <mergeCell ref="M37:O37"/>
    <mergeCell ref="P37:R37"/>
    <mergeCell ref="A20:F20"/>
    <mergeCell ref="G20:L20"/>
    <mergeCell ref="M20:R20"/>
    <mergeCell ref="A21:R21"/>
    <mergeCell ref="A19:C19"/>
    <mergeCell ref="D19:F19"/>
    <mergeCell ref="G19:I19"/>
    <mergeCell ref="J19:L19"/>
    <mergeCell ref="A38:F38"/>
    <mergeCell ref="G38:L38"/>
    <mergeCell ref="M38:R38"/>
    <mergeCell ref="A39:R39"/>
    <mergeCell ref="A55:C55"/>
    <mergeCell ref="D55:F55"/>
    <mergeCell ref="G55:I55"/>
    <mergeCell ref="J55:L55"/>
    <mergeCell ref="M55:O55"/>
    <mergeCell ref="P55:R55"/>
    <mergeCell ref="A56:F56"/>
    <mergeCell ref="G56:L56"/>
    <mergeCell ref="M56:R56"/>
    <mergeCell ref="A57:R57"/>
    <mergeCell ref="B74:C74"/>
    <mergeCell ref="D74:E74"/>
    <mergeCell ref="F74:G74"/>
    <mergeCell ref="H74:I74"/>
    <mergeCell ref="A73:R73"/>
    <mergeCell ref="L75:M75"/>
    <mergeCell ref="L76:M76"/>
    <mergeCell ref="L77:M77"/>
    <mergeCell ref="N74:R77"/>
    <mergeCell ref="J74:M74"/>
    <mergeCell ref="L83:M83"/>
    <mergeCell ref="A79:R79"/>
    <mergeCell ref="B80:C80"/>
    <mergeCell ref="D80:E80"/>
    <mergeCell ref="F80:G80"/>
    <mergeCell ref="H80:I80"/>
    <mergeCell ref="J80:M80"/>
    <mergeCell ref="N80:R83"/>
    <mergeCell ref="A81:B81"/>
    <mergeCell ref="A83:B83"/>
    <mergeCell ref="F75:I75"/>
    <mergeCell ref="F76:I76"/>
    <mergeCell ref="D83:E83"/>
    <mergeCell ref="F83:I83"/>
    <mergeCell ref="A75:B75"/>
    <mergeCell ref="A76:B76"/>
    <mergeCell ref="A77:B77"/>
    <mergeCell ref="D75:E75"/>
    <mergeCell ref="D76:E76"/>
    <mergeCell ref="D77:E77"/>
    <mergeCell ref="F77:I77"/>
    <mergeCell ref="D81:E81"/>
    <mergeCell ref="F81:I81"/>
    <mergeCell ref="L81:M81"/>
    <mergeCell ref="A82:B82"/>
    <mergeCell ref="D82:E82"/>
    <mergeCell ref="F82:I82"/>
    <mergeCell ref="L82:M82"/>
  </mergeCells>
  <pageMargins left="0.17" right="0.17" top="0.93" bottom="0.17" header="0.31" footer="0.17"/>
  <pageSetup paperSize="9" scale="5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3"/>
  <sheetViews>
    <sheetView workbookViewId="0">
      <selection activeCell="L86" sqref="L86"/>
    </sheetView>
  </sheetViews>
  <sheetFormatPr defaultRowHeight="15" x14ac:dyDescent="0.25"/>
  <sheetData>
    <row r="1" spans="1:18" x14ac:dyDescent="0.25">
      <c r="A1" s="26" t="s">
        <v>75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</row>
    <row r="2" spans="1:18" x14ac:dyDescent="0.25">
      <c r="A2" s="22" t="s">
        <v>70</v>
      </c>
      <c r="B2" s="22"/>
      <c r="C2" s="22"/>
      <c r="D2" s="22"/>
      <c r="E2" s="22"/>
      <c r="F2" s="22"/>
      <c r="G2" s="22"/>
      <c r="H2" s="22"/>
      <c r="I2" s="22"/>
      <c r="J2" s="22" t="s">
        <v>71</v>
      </c>
      <c r="K2" s="22"/>
      <c r="L2" s="22"/>
      <c r="M2" s="22"/>
      <c r="N2" s="22"/>
      <c r="O2" s="22"/>
      <c r="P2" s="22"/>
      <c r="Q2" s="22"/>
      <c r="R2" s="22"/>
    </row>
    <row r="3" spans="1:18" x14ac:dyDescent="0.25">
      <c r="A3" s="23" t="s">
        <v>74</v>
      </c>
      <c r="B3" s="24"/>
      <c r="C3" s="24"/>
      <c r="D3" s="24"/>
      <c r="E3" s="24"/>
      <c r="F3" s="25"/>
      <c r="G3" s="23" t="s">
        <v>73</v>
      </c>
      <c r="H3" s="24"/>
      <c r="I3" s="24"/>
      <c r="J3" s="24"/>
      <c r="K3" s="24"/>
      <c r="L3" s="25"/>
      <c r="M3" s="23" t="s">
        <v>72</v>
      </c>
      <c r="N3" s="24"/>
      <c r="O3" s="24"/>
      <c r="P3" s="24"/>
      <c r="Q3" s="24"/>
      <c r="R3" s="25"/>
    </row>
    <row r="4" spans="1:18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</row>
    <row r="5" spans="1:18" x14ac:dyDescent="0.25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</row>
    <row r="19" spans="1:18" x14ac:dyDescent="0.25">
      <c r="A19" s="22" t="s">
        <v>76</v>
      </c>
      <c r="B19" s="22"/>
      <c r="C19" s="22"/>
      <c r="D19" s="22"/>
      <c r="E19" s="22"/>
      <c r="F19" s="22"/>
      <c r="G19" s="22"/>
      <c r="H19" s="22"/>
      <c r="I19" s="22"/>
      <c r="J19" s="22" t="s">
        <v>71</v>
      </c>
      <c r="K19" s="22"/>
      <c r="L19" s="22"/>
      <c r="M19" s="22"/>
      <c r="N19" s="22"/>
      <c r="O19" s="22"/>
      <c r="P19" s="22"/>
      <c r="Q19" s="22"/>
      <c r="R19" s="22"/>
    </row>
    <row r="20" spans="1:18" x14ac:dyDescent="0.25">
      <c r="A20" s="23" t="s">
        <v>74</v>
      </c>
      <c r="B20" s="24"/>
      <c r="C20" s="24"/>
      <c r="D20" s="24"/>
      <c r="E20" s="24"/>
      <c r="F20" s="25"/>
      <c r="G20" s="23" t="s">
        <v>73</v>
      </c>
      <c r="H20" s="24"/>
      <c r="I20" s="24"/>
      <c r="J20" s="24"/>
      <c r="K20" s="24"/>
      <c r="L20" s="25"/>
      <c r="M20" s="23" t="s">
        <v>72</v>
      </c>
      <c r="N20" s="24"/>
      <c r="O20" s="24"/>
      <c r="P20" s="24"/>
      <c r="Q20" s="24"/>
      <c r="R20" s="25"/>
    </row>
    <row r="36" spans="1:18" x14ac:dyDescent="0.25">
      <c r="A36" s="22" t="s">
        <v>77</v>
      </c>
      <c r="B36" s="22"/>
      <c r="C36" s="22"/>
      <c r="D36" s="22"/>
      <c r="E36" s="22"/>
      <c r="F36" s="22"/>
      <c r="G36" s="22"/>
      <c r="H36" s="22"/>
      <c r="I36" s="22"/>
      <c r="J36" s="22" t="s">
        <v>78</v>
      </c>
      <c r="K36" s="22"/>
      <c r="L36" s="22"/>
      <c r="M36" s="22"/>
      <c r="N36" s="22"/>
      <c r="O36" s="22"/>
      <c r="P36" s="22"/>
      <c r="Q36" s="22"/>
      <c r="R36" s="22"/>
    </row>
    <row r="37" spans="1:18" x14ac:dyDescent="0.25">
      <c r="A37" s="22" t="s">
        <v>128</v>
      </c>
      <c r="B37" s="22"/>
      <c r="C37" s="22"/>
      <c r="D37" s="22"/>
      <c r="E37" s="22"/>
      <c r="F37" s="22"/>
      <c r="G37" s="22" t="s">
        <v>129</v>
      </c>
      <c r="H37" s="22"/>
      <c r="I37" s="22"/>
      <c r="J37" s="22"/>
      <c r="K37" s="22"/>
      <c r="L37" s="22"/>
      <c r="M37" s="22" t="s">
        <v>130</v>
      </c>
      <c r="N37" s="22"/>
      <c r="O37" s="22"/>
      <c r="P37" s="22"/>
      <c r="Q37" s="22"/>
      <c r="R37" s="22"/>
    </row>
    <row r="38" spans="1:18" x14ac:dyDescent="0.25">
      <c r="A38" s="27" t="s">
        <v>79</v>
      </c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</row>
    <row r="39" spans="1:18" x14ac:dyDescent="0.25">
      <c r="A39" s="23" t="s">
        <v>80</v>
      </c>
      <c r="B39" s="24"/>
      <c r="C39" s="24"/>
      <c r="D39" s="24"/>
      <c r="E39" s="24"/>
      <c r="F39" s="25"/>
      <c r="G39" s="23" t="s">
        <v>71</v>
      </c>
      <c r="H39" s="24"/>
      <c r="I39" s="24"/>
      <c r="J39" s="24"/>
      <c r="K39" s="24"/>
      <c r="L39" s="25"/>
      <c r="M39" s="23" t="s">
        <v>81</v>
      </c>
      <c r="N39" s="24"/>
      <c r="O39" s="24"/>
      <c r="P39" s="24"/>
      <c r="Q39" s="24"/>
      <c r="R39" s="25"/>
    </row>
    <row r="40" spans="1:18" x14ac:dyDescent="0.25">
      <c r="A40" s="23" t="s">
        <v>74</v>
      </c>
      <c r="B40" s="24"/>
      <c r="C40" s="24"/>
      <c r="D40" s="24"/>
      <c r="E40" s="24"/>
      <c r="F40" s="25"/>
      <c r="G40" s="23" t="s">
        <v>73</v>
      </c>
      <c r="H40" s="24"/>
      <c r="I40" s="24"/>
      <c r="J40" s="24"/>
      <c r="K40" s="24"/>
      <c r="L40" s="25"/>
      <c r="M40" s="23" t="s">
        <v>72</v>
      </c>
      <c r="N40" s="24"/>
      <c r="O40" s="24"/>
      <c r="P40" s="24"/>
      <c r="Q40" s="24"/>
      <c r="R40" s="25"/>
    </row>
    <row r="56" spans="1:18" x14ac:dyDescent="0.25">
      <c r="A56" s="23" t="s">
        <v>131</v>
      </c>
      <c r="B56" s="24"/>
      <c r="C56" s="24"/>
      <c r="D56" s="24"/>
      <c r="E56" s="24"/>
      <c r="F56" s="25"/>
      <c r="G56" s="23" t="s">
        <v>71</v>
      </c>
      <c r="H56" s="24"/>
      <c r="I56" s="24"/>
      <c r="J56" s="24"/>
      <c r="K56" s="24"/>
      <c r="L56" s="25"/>
      <c r="M56" s="23" t="s">
        <v>17</v>
      </c>
      <c r="N56" s="24"/>
      <c r="O56" s="24"/>
      <c r="P56" s="24"/>
      <c r="Q56" s="24"/>
      <c r="R56" s="25"/>
    </row>
    <row r="57" spans="1:18" x14ac:dyDescent="0.25">
      <c r="A57" s="23" t="s">
        <v>74</v>
      </c>
      <c r="B57" s="24"/>
      <c r="C57" s="24"/>
      <c r="D57" s="24"/>
      <c r="E57" s="24"/>
      <c r="F57" s="25"/>
      <c r="G57" s="23" t="s">
        <v>73</v>
      </c>
      <c r="H57" s="24"/>
      <c r="I57" s="24"/>
      <c r="J57" s="24"/>
      <c r="K57" s="24"/>
      <c r="L57" s="25"/>
      <c r="M57" s="23" t="s">
        <v>72</v>
      </c>
      <c r="N57" s="24"/>
      <c r="O57" s="24"/>
      <c r="P57" s="24"/>
      <c r="Q57" s="24"/>
      <c r="R57" s="25"/>
    </row>
    <row r="73" spans="1:18" x14ac:dyDescent="0.25">
      <c r="A73" s="22" t="s">
        <v>132</v>
      </c>
      <c r="B73" s="22"/>
      <c r="C73" s="22"/>
      <c r="D73" s="22"/>
      <c r="E73" s="22"/>
      <c r="F73" s="22"/>
      <c r="G73" s="22"/>
      <c r="H73" s="22"/>
      <c r="I73" s="22"/>
      <c r="J73" s="22" t="s">
        <v>133</v>
      </c>
      <c r="K73" s="22"/>
      <c r="L73" s="22"/>
      <c r="M73" s="22"/>
      <c r="N73" s="22"/>
      <c r="O73" s="22"/>
      <c r="P73" s="22"/>
      <c r="Q73" s="22"/>
      <c r="R73" s="22"/>
    </row>
  </sheetData>
  <mergeCells count="31">
    <mergeCell ref="A57:F57"/>
    <mergeCell ref="G57:L57"/>
    <mergeCell ref="M57:R57"/>
    <mergeCell ref="A73:I73"/>
    <mergeCell ref="J73:R73"/>
    <mergeCell ref="A37:F37"/>
    <mergeCell ref="G37:L37"/>
    <mergeCell ref="M37:R37"/>
    <mergeCell ref="A56:F56"/>
    <mergeCell ref="G56:L56"/>
    <mergeCell ref="M56:R56"/>
    <mergeCell ref="A38:R38"/>
    <mergeCell ref="A40:F40"/>
    <mergeCell ref="G40:L40"/>
    <mergeCell ref="M40:R40"/>
    <mergeCell ref="G39:L39"/>
    <mergeCell ref="M39:R39"/>
    <mergeCell ref="A39:F39"/>
    <mergeCell ref="A36:I36"/>
    <mergeCell ref="J36:R36"/>
    <mergeCell ref="A19:I19"/>
    <mergeCell ref="J19:R19"/>
    <mergeCell ref="A20:F20"/>
    <mergeCell ref="G20:L20"/>
    <mergeCell ref="M20:R20"/>
    <mergeCell ref="A3:F3"/>
    <mergeCell ref="M3:R3"/>
    <mergeCell ref="A1:R1"/>
    <mergeCell ref="G3:L3"/>
    <mergeCell ref="A2:I2"/>
    <mergeCell ref="J2:R2"/>
  </mergeCells>
  <pageMargins left="0.25" right="0.25" top="0.75" bottom="0.75" header="0.3" footer="0.3"/>
  <pageSetup paperSize="9" scale="5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2"/>
  <sheetViews>
    <sheetView workbookViewId="0">
      <selection activeCell="H43" sqref="H43"/>
    </sheetView>
  </sheetViews>
  <sheetFormatPr defaultRowHeight="15" x14ac:dyDescent="0.25"/>
  <sheetData>
    <row r="1" spans="1:9" x14ac:dyDescent="0.25">
      <c r="A1" s="22" t="s">
        <v>85</v>
      </c>
      <c r="B1" s="22"/>
      <c r="C1" s="22"/>
      <c r="D1" s="22"/>
      <c r="F1" s="22" t="s">
        <v>86</v>
      </c>
      <c r="G1" s="22"/>
      <c r="H1" s="22"/>
      <c r="I1" s="22"/>
    </row>
    <row r="2" spans="1:9" x14ac:dyDescent="0.25">
      <c r="A2" s="1" t="s">
        <v>0</v>
      </c>
      <c r="B2" s="1" t="s">
        <v>83</v>
      </c>
      <c r="C2" s="1" t="s">
        <v>82</v>
      </c>
      <c r="D2" s="1" t="s">
        <v>84</v>
      </c>
      <c r="F2" s="1" t="s">
        <v>0</v>
      </c>
      <c r="G2" s="1" t="s">
        <v>83</v>
      </c>
      <c r="H2" s="1" t="s">
        <v>82</v>
      </c>
      <c r="I2" s="1" t="s">
        <v>84</v>
      </c>
    </row>
    <row r="3" spans="1:9" x14ac:dyDescent="0.25">
      <c r="A3" s="1">
        <v>14</v>
      </c>
      <c r="B3" s="1">
        <v>8</v>
      </c>
      <c r="C3" s="1">
        <v>3</v>
      </c>
      <c r="D3" s="1">
        <f>B3/C3</f>
        <v>2.6666666666666665</v>
      </c>
      <c r="F3" s="1">
        <v>14</v>
      </c>
      <c r="G3" s="1">
        <v>12</v>
      </c>
      <c r="H3" s="1">
        <v>1.4</v>
      </c>
      <c r="I3" s="1">
        <f>G3/H3</f>
        <v>8.5714285714285712</v>
      </c>
    </row>
    <row r="4" spans="1:9" x14ac:dyDescent="0.25">
      <c r="A4" s="1">
        <v>15</v>
      </c>
      <c r="B4" s="1">
        <v>10.8</v>
      </c>
      <c r="C4" s="1">
        <v>3.6</v>
      </c>
      <c r="D4" s="1">
        <f t="shared" ref="D4:D18" si="0">B4/C4</f>
        <v>3</v>
      </c>
      <c r="F4" s="1">
        <v>15</v>
      </c>
      <c r="G4" s="1">
        <v>14.8</v>
      </c>
      <c r="H4" s="1">
        <v>1.65</v>
      </c>
      <c r="I4" s="1">
        <f t="shared" ref="I4:I18" si="1">G4/H4</f>
        <v>8.9696969696969706</v>
      </c>
    </row>
    <row r="5" spans="1:9" x14ac:dyDescent="0.25">
      <c r="A5" s="1">
        <v>15.5</v>
      </c>
      <c r="B5" s="1">
        <v>12.6</v>
      </c>
      <c r="C5" s="1">
        <v>4.2</v>
      </c>
      <c r="D5" s="1">
        <f t="shared" si="0"/>
        <v>3</v>
      </c>
      <c r="F5" s="1">
        <v>15.5</v>
      </c>
      <c r="G5" s="1">
        <v>16</v>
      </c>
      <c r="H5" s="1">
        <v>1.8</v>
      </c>
      <c r="I5" s="1">
        <f t="shared" si="1"/>
        <v>8.8888888888888893</v>
      </c>
    </row>
    <row r="6" spans="1:9" x14ac:dyDescent="0.25">
      <c r="A6" s="1">
        <v>16</v>
      </c>
      <c r="B6" s="1">
        <v>14.8</v>
      </c>
      <c r="C6" s="1">
        <v>4.8499999999999996</v>
      </c>
      <c r="D6" s="1">
        <f t="shared" si="0"/>
        <v>3.0515463917525776</v>
      </c>
      <c r="F6" s="1">
        <v>16</v>
      </c>
      <c r="G6" s="1">
        <v>18.5</v>
      </c>
      <c r="H6" s="1">
        <v>2.0499999999999998</v>
      </c>
      <c r="I6" s="1">
        <f t="shared" si="1"/>
        <v>9.0243902439024399</v>
      </c>
    </row>
    <row r="7" spans="1:9" x14ac:dyDescent="0.25">
      <c r="A7" s="1">
        <v>16.5</v>
      </c>
      <c r="B7" s="1">
        <v>18.5</v>
      </c>
      <c r="C7" s="1">
        <v>5.8</v>
      </c>
      <c r="D7" s="1">
        <f t="shared" si="0"/>
        <v>3.1896551724137931</v>
      </c>
      <c r="F7" s="1">
        <v>16.5</v>
      </c>
      <c r="G7" s="1">
        <v>21</v>
      </c>
      <c r="H7" s="1">
        <v>2.2999999999999998</v>
      </c>
      <c r="I7" s="1">
        <f t="shared" si="1"/>
        <v>9.1304347826086971</v>
      </c>
    </row>
    <row r="8" spans="1:9" x14ac:dyDescent="0.25">
      <c r="A8" s="1">
        <v>17</v>
      </c>
      <c r="B8" s="1">
        <v>22</v>
      </c>
      <c r="C8" s="1">
        <v>6.8</v>
      </c>
      <c r="D8" s="1">
        <f t="shared" si="0"/>
        <v>3.2352941176470589</v>
      </c>
      <c r="F8" s="1">
        <v>17</v>
      </c>
      <c r="G8" s="1">
        <v>23.5</v>
      </c>
      <c r="H8" s="1">
        <v>2.6</v>
      </c>
      <c r="I8" s="1">
        <f t="shared" si="1"/>
        <v>9.0384615384615383</v>
      </c>
    </row>
    <row r="9" spans="1:9" x14ac:dyDescent="0.25">
      <c r="A9" s="1">
        <v>17.5</v>
      </c>
      <c r="B9" s="1">
        <v>25.6</v>
      </c>
      <c r="C9" s="1">
        <v>7.75</v>
      </c>
      <c r="D9" s="1">
        <f t="shared" si="0"/>
        <v>3.3032258064516129</v>
      </c>
      <c r="F9" s="1">
        <v>17.5</v>
      </c>
      <c r="G9" s="1">
        <v>24</v>
      </c>
      <c r="H9" s="1">
        <v>2.65</v>
      </c>
      <c r="I9" s="1">
        <f t="shared" si="1"/>
        <v>9.0566037735849054</v>
      </c>
    </row>
    <row r="10" spans="1:9" x14ac:dyDescent="0.25">
      <c r="A10" s="1">
        <v>18</v>
      </c>
      <c r="B10" s="1">
        <v>25.8</v>
      </c>
      <c r="C10" s="1">
        <v>8</v>
      </c>
      <c r="D10" s="1">
        <f t="shared" si="0"/>
        <v>3.2250000000000001</v>
      </c>
      <c r="F10" s="1">
        <v>18</v>
      </c>
      <c r="G10" s="1">
        <v>23</v>
      </c>
      <c r="H10" s="1">
        <v>2.6</v>
      </c>
      <c r="I10" s="1">
        <f t="shared" si="1"/>
        <v>8.8461538461538467</v>
      </c>
    </row>
    <row r="11" spans="1:9" x14ac:dyDescent="0.25">
      <c r="A11" s="1">
        <v>18.5</v>
      </c>
      <c r="B11" s="1">
        <v>24</v>
      </c>
      <c r="C11" s="1">
        <v>7.3</v>
      </c>
      <c r="D11" s="1">
        <f t="shared" si="0"/>
        <v>3.2876712328767126</v>
      </c>
      <c r="F11" s="1">
        <v>18.5</v>
      </c>
      <c r="G11" s="1">
        <v>20</v>
      </c>
      <c r="H11" s="1">
        <v>2.4</v>
      </c>
      <c r="I11" s="1">
        <f t="shared" si="1"/>
        <v>8.3333333333333339</v>
      </c>
    </row>
    <row r="12" spans="1:9" x14ac:dyDescent="0.25">
      <c r="A12" s="1">
        <v>19</v>
      </c>
      <c r="B12" s="1">
        <v>20</v>
      </c>
      <c r="C12" s="1">
        <v>6.5</v>
      </c>
      <c r="D12" s="1">
        <f t="shared" si="0"/>
        <v>3.0769230769230771</v>
      </c>
      <c r="F12" s="1">
        <v>19</v>
      </c>
      <c r="G12" s="1">
        <v>17.5</v>
      </c>
      <c r="H12" s="1">
        <v>2.2000000000000002</v>
      </c>
      <c r="I12" s="1">
        <f t="shared" si="1"/>
        <v>7.9545454545454541</v>
      </c>
    </row>
    <row r="13" spans="1:9" x14ac:dyDescent="0.25">
      <c r="A13" s="1">
        <v>19.5</v>
      </c>
      <c r="B13" s="1">
        <v>18</v>
      </c>
      <c r="C13" s="1">
        <v>5.8</v>
      </c>
      <c r="D13" s="1">
        <f t="shared" si="0"/>
        <v>3.103448275862069</v>
      </c>
      <c r="F13" s="1">
        <v>19.5</v>
      </c>
      <c r="G13" s="1">
        <v>14.8</v>
      </c>
      <c r="H13" s="1">
        <v>2</v>
      </c>
      <c r="I13" s="1">
        <f t="shared" si="1"/>
        <v>7.4</v>
      </c>
    </row>
    <row r="14" spans="1:9" x14ac:dyDescent="0.25">
      <c r="A14" s="1">
        <v>20</v>
      </c>
      <c r="B14" s="1">
        <v>15.5</v>
      </c>
      <c r="C14" s="1">
        <v>5</v>
      </c>
      <c r="D14" s="1">
        <f t="shared" si="0"/>
        <v>3.1</v>
      </c>
      <c r="F14" s="1">
        <v>20</v>
      </c>
      <c r="G14" s="1">
        <v>12.8</v>
      </c>
      <c r="H14" s="1">
        <v>1.85</v>
      </c>
      <c r="I14" s="1">
        <f t="shared" si="1"/>
        <v>6.9189189189189193</v>
      </c>
    </row>
    <row r="15" spans="1:9" x14ac:dyDescent="0.25">
      <c r="A15" s="1">
        <v>20.5</v>
      </c>
      <c r="B15" s="1">
        <v>13.2</v>
      </c>
      <c r="C15" s="1">
        <v>4.45</v>
      </c>
      <c r="D15" s="1">
        <f t="shared" si="0"/>
        <v>2.9662921348314604</v>
      </c>
      <c r="F15" s="1">
        <v>20.5</v>
      </c>
      <c r="G15" s="1">
        <v>11</v>
      </c>
      <c r="H15" s="1">
        <v>1.75</v>
      </c>
      <c r="I15" s="1">
        <f t="shared" si="1"/>
        <v>6.2857142857142856</v>
      </c>
    </row>
    <row r="16" spans="1:9" x14ac:dyDescent="0.25">
      <c r="A16" s="1">
        <v>21</v>
      </c>
      <c r="B16" s="1">
        <v>11.8</v>
      </c>
      <c r="C16" s="1">
        <v>4</v>
      </c>
      <c r="D16" s="1">
        <f t="shared" si="0"/>
        <v>2.95</v>
      </c>
      <c r="F16" s="1">
        <v>21</v>
      </c>
      <c r="G16" s="1">
        <v>10</v>
      </c>
      <c r="H16" s="1">
        <v>1.6</v>
      </c>
      <c r="I16" s="1">
        <f t="shared" si="1"/>
        <v>6.25</v>
      </c>
    </row>
    <row r="17" spans="1:9" x14ac:dyDescent="0.25">
      <c r="A17" s="1">
        <v>22</v>
      </c>
      <c r="B17" s="1">
        <v>9.6</v>
      </c>
      <c r="C17" s="1">
        <v>3.4</v>
      </c>
      <c r="D17" s="1">
        <f t="shared" si="0"/>
        <v>2.8235294117647061</v>
      </c>
      <c r="F17" s="1">
        <v>22</v>
      </c>
      <c r="G17" s="1">
        <v>8</v>
      </c>
      <c r="H17" s="1">
        <v>1.4</v>
      </c>
      <c r="I17" s="1">
        <f t="shared" si="1"/>
        <v>5.7142857142857144</v>
      </c>
    </row>
    <row r="18" spans="1:9" x14ac:dyDescent="0.25">
      <c r="A18" s="1">
        <v>23</v>
      </c>
      <c r="B18" s="1">
        <v>8</v>
      </c>
      <c r="C18" s="1">
        <v>3</v>
      </c>
      <c r="D18" s="1">
        <f t="shared" si="0"/>
        <v>2.6666666666666665</v>
      </c>
      <c r="F18" s="1">
        <v>23</v>
      </c>
      <c r="G18" s="1">
        <v>6.8</v>
      </c>
      <c r="H18" s="1">
        <v>1.25</v>
      </c>
      <c r="I18" s="1">
        <f t="shared" si="1"/>
        <v>5.4399999999999995</v>
      </c>
    </row>
    <row r="41" spans="1:9" x14ac:dyDescent="0.25">
      <c r="A41" s="22" t="s">
        <v>87</v>
      </c>
      <c r="B41" s="22"/>
      <c r="C41" s="14" t="s">
        <v>88</v>
      </c>
      <c r="D41" s="14" t="s">
        <v>91</v>
      </c>
      <c r="F41" s="22" t="s">
        <v>94</v>
      </c>
      <c r="G41" s="22"/>
      <c r="H41" s="14" t="s">
        <v>92</v>
      </c>
      <c r="I41" s="14" t="s">
        <v>93</v>
      </c>
    </row>
    <row r="42" spans="1:9" x14ac:dyDescent="0.25">
      <c r="A42" s="22" t="s">
        <v>89</v>
      </c>
      <c r="B42" s="22"/>
      <c r="C42" s="22" t="s">
        <v>90</v>
      </c>
      <c r="D42" s="22"/>
      <c r="F42" s="22" t="s">
        <v>95</v>
      </c>
      <c r="G42" s="22"/>
      <c r="H42" s="22" t="s">
        <v>96</v>
      </c>
      <c r="I42" s="22"/>
    </row>
  </sheetData>
  <mergeCells count="8">
    <mergeCell ref="A1:D1"/>
    <mergeCell ref="F1:I1"/>
    <mergeCell ref="A41:B41"/>
    <mergeCell ref="A42:B42"/>
    <mergeCell ref="C42:D42"/>
    <mergeCell ref="F41:G41"/>
    <mergeCell ref="F42:G42"/>
    <mergeCell ref="H42:I42"/>
  </mergeCells>
  <pageMargins left="0.7" right="0.7" top="0.75" bottom="0.75" header="0.3" footer="0.3"/>
  <pageSetup paperSize="9" scale="7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3"/>
  <sheetViews>
    <sheetView workbookViewId="0">
      <selection activeCell="M7" sqref="M7:N7"/>
    </sheetView>
  </sheetViews>
  <sheetFormatPr defaultRowHeight="15" x14ac:dyDescent="0.25"/>
  <sheetData>
    <row r="1" spans="1:13" ht="15.75" thickBot="1" x14ac:dyDescent="0.3">
      <c r="A1" s="30" t="s">
        <v>114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</row>
    <row r="2" spans="1:13" x14ac:dyDescent="0.25">
      <c r="A2" s="17" t="s">
        <v>0</v>
      </c>
      <c r="B2" s="17" t="s">
        <v>4</v>
      </c>
      <c r="C2" s="19"/>
      <c r="D2" s="41" t="s">
        <v>98</v>
      </c>
      <c r="E2" s="42"/>
      <c r="F2" s="42"/>
      <c r="G2" s="42"/>
      <c r="H2" s="42"/>
      <c r="I2" s="43"/>
    </row>
    <row r="3" spans="1:13" x14ac:dyDescent="0.25">
      <c r="A3" s="17">
        <v>8.6999999999999993</v>
      </c>
      <c r="B3" s="17">
        <v>1</v>
      </c>
      <c r="C3" s="19"/>
      <c r="D3" s="31" t="s">
        <v>99</v>
      </c>
      <c r="E3" s="22"/>
      <c r="F3" s="22"/>
      <c r="G3" s="22"/>
      <c r="H3" s="22"/>
      <c r="I3" s="36"/>
    </row>
    <row r="4" spans="1:13" x14ac:dyDescent="0.25">
      <c r="A4" s="17">
        <v>10</v>
      </c>
      <c r="B4" s="17">
        <v>1.2</v>
      </c>
      <c r="C4" s="19"/>
      <c r="D4" s="31" t="s">
        <v>100</v>
      </c>
      <c r="E4" s="22"/>
      <c r="F4" s="22"/>
      <c r="G4" s="22"/>
      <c r="H4" s="22"/>
      <c r="I4" s="36"/>
    </row>
    <row r="5" spans="1:13" x14ac:dyDescent="0.25">
      <c r="A5" s="17">
        <v>11</v>
      </c>
      <c r="B5" s="17">
        <v>1.36</v>
      </c>
      <c r="C5" s="19"/>
      <c r="D5" s="28" t="s">
        <v>115</v>
      </c>
      <c r="E5" s="24"/>
      <c r="F5" s="25"/>
      <c r="G5" s="23" t="s">
        <v>116</v>
      </c>
      <c r="H5" s="24"/>
      <c r="I5" s="29"/>
    </row>
    <row r="6" spans="1:13" x14ac:dyDescent="0.25">
      <c r="A6" s="17">
        <v>12</v>
      </c>
      <c r="B6" s="17">
        <v>1.52</v>
      </c>
      <c r="C6" s="19"/>
      <c r="D6" s="31" t="s">
        <v>101</v>
      </c>
      <c r="E6" s="22"/>
      <c r="F6" s="22"/>
      <c r="G6" s="39" t="s">
        <v>105</v>
      </c>
      <c r="H6" s="39"/>
      <c r="I6" s="40"/>
    </row>
    <row r="7" spans="1:13" x14ac:dyDescent="0.25">
      <c r="A7" s="17">
        <v>12.5</v>
      </c>
      <c r="B7" s="17">
        <v>1.61</v>
      </c>
      <c r="C7" s="19"/>
      <c r="D7" s="31" t="s">
        <v>102</v>
      </c>
      <c r="E7" s="22"/>
      <c r="F7" s="22"/>
      <c r="G7" s="22" t="s">
        <v>111</v>
      </c>
      <c r="H7" s="22"/>
      <c r="I7" s="36"/>
    </row>
    <row r="8" spans="1:13" x14ac:dyDescent="0.25">
      <c r="A8" s="17">
        <v>13</v>
      </c>
      <c r="B8" s="17">
        <v>1.7</v>
      </c>
      <c r="C8" s="19"/>
      <c r="D8" s="31" t="s">
        <v>103</v>
      </c>
      <c r="E8" s="22"/>
      <c r="F8" s="22"/>
      <c r="G8" s="22" t="s">
        <v>112</v>
      </c>
      <c r="H8" s="22"/>
      <c r="I8" s="36"/>
    </row>
    <row r="9" spans="1:13" x14ac:dyDescent="0.25">
      <c r="A9" s="17">
        <v>13.5</v>
      </c>
      <c r="B9" s="17">
        <v>1.78</v>
      </c>
      <c r="C9" s="19"/>
      <c r="D9" s="28"/>
      <c r="E9" s="24"/>
      <c r="F9" s="25"/>
      <c r="G9" s="23"/>
      <c r="H9" s="24"/>
      <c r="I9" s="29"/>
    </row>
    <row r="10" spans="1:13" x14ac:dyDescent="0.25">
      <c r="A10" s="17">
        <v>14</v>
      </c>
      <c r="B10" s="17">
        <v>1.87</v>
      </c>
      <c r="C10" s="19"/>
      <c r="D10" s="32" t="s">
        <v>104</v>
      </c>
      <c r="E10" s="33"/>
      <c r="F10" s="33"/>
      <c r="G10" s="33" t="s">
        <v>113</v>
      </c>
      <c r="H10" s="33"/>
      <c r="I10" s="37"/>
    </row>
    <row r="11" spans="1:13" ht="15.75" thickBot="1" x14ac:dyDescent="0.3">
      <c r="A11" s="17">
        <v>14.5</v>
      </c>
      <c r="B11" s="17">
        <v>1.94</v>
      </c>
      <c r="C11" s="19"/>
      <c r="D11" s="34"/>
      <c r="E11" s="35"/>
      <c r="F11" s="35"/>
      <c r="G11" s="35"/>
      <c r="H11" s="35"/>
      <c r="I11" s="38"/>
    </row>
    <row r="12" spans="1:13" x14ac:dyDescent="0.25">
      <c r="A12" s="17">
        <v>15</v>
      </c>
      <c r="B12" s="17">
        <v>2.0099999999999998</v>
      </c>
      <c r="C12" s="19"/>
      <c r="D12" s="19"/>
      <c r="E12" s="19"/>
      <c r="F12" s="19"/>
      <c r="G12" s="19"/>
      <c r="H12" s="19"/>
      <c r="I12" s="19"/>
    </row>
    <row r="13" spans="1:13" x14ac:dyDescent="0.25">
      <c r="A13" s="17">
        <v>15.5</v>
      </c>
      <c r="B13" s="17">
        <v>2.06</v>
      </c>
      <c r="C13" s="19"/>
      <c r="D13" s="19"/>
      <c r="E13" s="19"/>
      <c r="F13" s="19"/>
      <c r="G13" s="19"/>
      <c r="H13" s="19"/>
      <c r="I13" s="19"/>
    </row>
    <row r="14" spans="1:13" x14ac:dyDescent="0.25">
      <c r="A14" s="17">
        <v>15.6</v>
      </c>
      <c r="B14" s="17">
        <v>2.0699999999999998</v>
      </c>
      <c r="C14" s="19"/>
      <c r="D14" s="19"/>
      <c r="E14" s="19"/>
      <c r="F14" s="19"/>
      <c r="G14" s="19"/>
      <c r="H14" s="19"/>
      <c r="I14" s="19"/>
    </row>
    <row r="15" spans="1:13" x14ac:dyDescent="0.25">
      <c r="A15" s="17">
        <v>15.7</v>
      </c>
      <c r="B15" s="17">
        <v>2.08</v>
      </c>
      <c r="C15" s="19"/>
      <c r="D15" s="19"/>
      <c r="E15" s="19"/>
      <c r="F15" s="19"/>
      <c r="G15" s="19"/>
      <c r="H15" s="19"/>
      <c r="I15" s="19"/>
    </row>
    <row r="16" spans="1:13" x14ac:dyDescent="0.25">
      <c r="A16" s="17">
        <v>15.8</v>
      </c>
      <c r="B16" s="17">
        <v>2.09</v>
      </c>
      <c r="C16" s="19"/>
      <c r="D16" s="19"/>
      <c r="E16" s="19"/>
      <c r="F16" s="19"/>
      <c r="G16" s="19"/>
      <c r="H16" s="19"/>
      <c r="I16" s="19"/>
    </row>
    <row r="17" spans="1:9" x14ac:dyDescent="0.25">
      <c r="A17" s="17">
        <v>15.9</v>
      </c>
      <c r="B17" s="17">
        <v>2.1</v>
      </c>
      <c r="C17" s="19"/>
      <c r="D17" s="19"/>
      <c r="E17" s="19"/>
      <c r="F17" s="19"/>
      <c r="G17" s="19"/>
      <c r="H17" s="19"/>
      <c r="I17" s="19"/>
    </row>
    <row r="18" spans="1:9" x14ac:dyDescent="0.25">
      <c r="A18" s="17">
        <v>16</v>
      </c>
      <c r="B18" s="17">
        <v>2.1070000000000002</v>
      </c>
      <c r="C18" s="19"/>
      <c r="D18" s="19"/>
      <c r="E18" s="19"/>
      <c r="F18" s="19"/>
      <c r="G18" s="19"/>
      <c r="H18" s="19"/>
      <c r="I18" s="19"/>
    </row>
    <row r="19" spans="1:9" x14ac:dyDescent="0.25">
      <c r="A19" s="17">
        <v>16.100000000000001</v>
      </c>
      <c r="B19" s="17">
        <v>2.11</v>
      </c>
      <c r="C19" s="19"/>
      <c r="D19" s="19"/>
      <c r="E19" s="19"/>
      <c r="F19" s="19"/>
      <c r="G19" s="19"/>
      <c r="H19" s="19"/>
      <c r="I19" s="19"/>
    </row>
    <row r="20" spans="1:9" x14ac:dyDescent="0.25">
      <c r="A20" s="17">
        <v>16.2</v>
      </c>
      <c r="B20" s="17">
        <v>2.12</v>
      </c>
      <c r="C20" s="19"/>
      <c r="D20" s="19"/>
      <c r="E20" s="19"/>
      <c r="F20" s="19"/>
      <c r="G20" s="19"/>
      <c r="H20" s="19"/>
      <c r="I20" s="19"/>
    </row>
    <row r="21" spans="1:9" x14ac:dyDescent="0.25">
      <c r="A21" s="17">
        <v>16.3</v>
      </c>
      <c r="B21" s="17">
        <v>2.125</v>
      </c>
      <c r="C21" s="19"/>
      <c r="D21" s="19"/>
      <c r="E21" s="19"/>
      <c r="F21" s="19"/>
      <c r="G21" s="19"/>
      <c r="H21" s="19"/>
      <c r="I21" s="19"/>
    </row>
    <row r="22" spans="1:9" x14ac:dyDescent="0.25">
      <c r="A22" s="17">
        <v>16.399999999999999</v>
      </c>
      <c r="B22" s="17">
        <v>2.13</v>
      </c>
      <c r="C22" s="19"/>
      <c r="D22" s="19"/>
      <c r="E22" s="19"/>
      <c r="F22" s="19"/>
      <c r="G22" s="19"/>
      <c r="H22" s="19"/>
      <c r="I22" s="19"/>
    </row>
    <row r="23" spans="1:9" x14ac:dyDescent="0.25">
      <c r="A23" s="17">
        <v>16.5</v>
      </c>
      <c r="B23" s="17">
        <v>2.1339999999999999</v>
      </c>
      <c r="C23" s="19"/>
      <c r="D23" s="19"/>
      <c r="E23" s="19"/>
      <c r="F23" s="19"/>
      <c r="G23" s="19"/>
      <c r="H23" s="19"/>
      <c r="I23" s="19"/>
    </row>
    <row r="24" spans="1:9" x14ac:dyDescent="0.25">
      <c r="A24" s="17">
        <v>16.600000000000001</v>
      </c>
      <c r="B24" s="17">
        <v>2.1379999999999999</v>
      </c>
      <c r="C24" s="19"/>
      <c r="D24" s="19"/>
      <c r="E24" s="19"/>
      <c r="F24" s="19"/>
      <c r="G24" s="19"/>
      <c r="H24" s="19"/>
      <c r="I24" s="19"/>
    </row>
    <row r="25" spans="1:9" x14ac:dyDescent="0.25">
      <c r="A25" s="17">
        <v>16.7</v>
      </c>
      <c r="B25" s="17">
        <v>2.1419999999999999</v>
      </c>
      <c r="C25" s="19"/>
      <c r="D25" s="19"/>
      <c r="E25" s="19"/>
      <c r="F25" s="19"/>
      <c r="G25" s="19"/>
      <c r="H25" s="19"/>
      <c r="I25" s="19"/>
    </row>
    <row r="26" spans="1:9" x14ac:dyDescent="0.25">
      <c r="A26" s="17">
        <v>16.8</v>
      </c>
      <c r="B26" s="17">
        <v>2.1440000000000001</v>
      </c>
      <c r="C26" s="19"/>
      <c r="D26" s="19"/>
      <c r="E26" s="19"/>
      <c r="F26" s="19"/>
      <c r="G26" s="19"/>
      <c r="H26" s="19"/>
      <c r="I26" s="19"/>
    </row>
    <row r="27" spans="1:9" x14ac:dyDescent="0.25">
      <c r="A27" s="17">
        <v>16.899999999999999</v>
      </c>
      <c r="B27" s="17">
        <v>2.1459999999999999</v>
      </c>
      <c r="C27" s="19"/>
      <c r="D27" s="19"/>
      <c r="E27" s="19"/>
      <c r="F27" s="19"/>
      <c r="G27" s="19"/>
      <c r="H27" s="19"/>
      <c r="I27" s="19"/>
    </row>
    <row r="28" spans="1:9" x14ac:dyDescent="0.25">
      <c r="A28" s="17">
        <v>17</v>
      </c>
      <c r="B28" s="17">
        <v>2.149</v>
      </c>
      <c r="C28" s="19"/>
      <c r="D28" s="19"/>
      <c r="E28" s="19"/>
      <c r="F28" s="19"/>
      <c r="G28" s="19"/>
      <c r="H28" s="19"/>
      <c r="I28" s="19"/>
    </row>
    <row r="29" spans="1:9" x14ac:dyDescent="0.25">
      <c r="A29" s="17">
        <v>17.100000000000001</v>
      </c>
      <c r="B29" s="17">
        <v>2.1497000000000002</v>
      </c>
      <c r="C29" s="19"/>
      <c r="D29" s="19"/>
      <c r="E29" s="19"/>
      <c r="F29" s="19"/>
      <c r="G29" s="19"/>
      <c r="H29" s="19"/>
      <c r="I29" s="19"/>
    </row>
    <row r="30" spans="1:9" x14ac:dyDescent="0.25">
      <c r="A30" s="17">
        <v>17.2</v>
      </c>
      <c r="B30" s="17">
        <v>2.15</v>
      </c>
      <c r="C30" s="19"/>
      <c r="D30" s="19"/>
      <c r="E30" s="19"/>
      <c r="F30" s="19"/>
      <c r="G30" s="19"/>
      <c r="H30" s="19"/>
      <c r="I30" s="19"/>
    </row>
    <row r="31" spans="1:9" x14ac:dyDescent="0.25">
      <c r="A31" s="17">
        <v>17.3</v>
      </c>
      <c r="B31" s="17">
        <v>2.15</v>
      </c>
      <c r="C31" s="19"/>
      <c r="D31" s="19"/>
      <c r="E31" s="19"/>
      <c r="F31" s="19"/>
      <c r="G31" s="19"/>
      <c r="H31" s="19"/>
      <c r="I31" s="19"/>
    </row>
    <row r="32" spans="1:9" x14ac:dyDescent="0.25">
      <c r="A32" s="17">
        <v>17.399999999999999</v>
      </c>
      <c r="B32" s="17">
        <v>2.15</v>
      </c>
      <c r="C32" s="17" t="s">
        <v>0</v>
      </c>
      <c r="D32" s="17" t="s">
        <v>97</v>
      </c>
      <c r="E32" s="19"/>
      <c r="F32" s="19"/>
      <c r="G32" s="19"/>
      <c r="H32" s="19"/>
      <c r="I32" s="19"/>
    </row>
    <row r="33" spans="1:9" x14ac:dyDescent="0.25">
      <c r="A33" s="17">
        <v>17.5</v>
      </c>
      <c r="B33" s="17">
        <v>2.149</v>
      </c>
      <c r="C33" s="17">
        <v>8.5</v>
      </c>
      <c r="D33" s="17">
        <v>530</v>
      </c>
      <c r="E33" s="19"/>
      <c r="F33" s="19"/>
      <c r="G33" s="19"/>
      <c r="H33" s="19"/>
      <c r="I33" s="19"/>
    </row>
    <row r="34" spans="1:9" x14ac:dyDescent="0.25">
      <c r="A34" s="17">
        <v>17.600000000000001</v>
      </c>
      <c r="B34" s="17">
        <v>2.1469999999999998</v>
      </c>
      <c r="C34" s="17">
        <v>9</v>
      </c>
      <c r="D34" s="17">
        <v>520</v>
      </c>
      <c r="E34" s="19"/>
      <c r="F34" s="19"/>
      <c r="G34" s="19"/>
      <c r="H34" s="19"/>
      <c r="I34" s="19"/>
    </row>
    <row r="35" spans="1:9" x14ac:dyDescent="0.25">
      <c r="A35" s="17">
        <v>17.7</v>
      </c>
      <c r="B35" s="17">
        <v>2.145</v>
      </c>
      <c r="C35" s="17">
        <v>10</v>
      </c>
      <c r="D35" s="17">
        <v>500</v>
      </c>
      <c r="E35" s="19"/>
      <c r="F35" s="19"/>
      <c r="G35" s="19"/>
      <c r="H35" s="19"/>
      <c r="I35" s="19"/>
    </row>
    <row r="36" spans="1:9" x14ac:dyDescent="0.25">
      <c r="A36" s="17">
        <v>17.8</v>
      </c>
      <c r="B36" s="17">
        <v>2.1429999999999998</v>
      </c>
      <c r="C36" s="17">
        <v>11</v>
      </c>
      <c r="D36" s="17">
        <v>470</v>
      </c>
      <c r="E36" s="19"/>
      <c r="F36" s="19"/>
      <c r="G36" s="19"/>
      <c r="H36" s="19"/>
      <c r="I36" s="19"/>
    </row>
    <row r="37" spans="1:9" x14ac:dyDescent="0.25">
      <c r="A37" s="17">
        <v>17.899999999999999</v>
      </c>
      <c r="B37" s="17">
        <v>2.14</v>
      </c>
      <c r="C37" s="17">
        <v>12</v>
      </c>
      <c r="D37" s="17">
        <v>430</v>
      </c>
      <c r="E37" s="19"/>
      <c r="F37" s="19"/>
      <c r="G37" s="19"/>
      <c r="H37" s="19"/>
      <c r="I37" s="19"/>
    </row>
    <row r="38" spans="1:9" x14ac:dyDescent="0.25">
      <c r="A38" s="17">
        <v>18</v>
      </c>
      <c r="B38" s="17">
        <v>2.137</v>
      </c>
      <c r="C38" s="17">
        <v>13</v>
      </c>
      <c r="D38" s="17">
        <v>400</v>
      </c>
      <c r="E38" s="19"/>
      <c r="F38" s="19"/>
      <c r="G38" s="19"/>
      <c r="H38" s="19"/>
      <c r="I38" s="19"/>
    </row>
    <row r="39" spans="1:9" x14ac:dyDescent="0.25">
      <c r="A39" s="17">
        <v>18.100000000000001</v>
      </c>
      <c r="B39" s="17">
        <v>2.133</v>
      </c>
      <c r="C39" s="17">
        <v>14</v>
      </c>
      <c r="D39" s="17">
        <v>317</v>
      </c>
      <c r="E39" s="19"/>
      <c r="F39" s="19"/>
      <c r="G39" s="19"/>
      <c r="H39" s="19"/>
      <c r="I39" s="19"/>
    </row>
    <row r="40" spans="1:9" x14ac:dyDescent="0.25">
      <c r="A40" s="17">
        <v>18.2</v>
      </c>
      <c r="B40" s="17">
        <v>2.13</v>
      </c>
      <c r="C40" s="17">
        <v>15</v>
      </c>
      <c r="D40" s="17">
        <v>260</v>
      </c>
      <c r="E40" s="19"/>
      <c r="F40" s="19"/>
      <c r="G40" s="19"/>
      <c r="H40" s="19"/>
      <c r="I40" s="19"/>
    </row>
    <row r="41" spans="1:9" x14ac:dyDescent="0.25">
      <c r="A41" s="17">
        <v>18.3</v>
      </c>
      <c r="B41" s="17">
        <v>2.125</v>
      </c>
      <c r="C41" s="17">
        <v>16</v>
      </c>
      <c r="D41" s="17">
        <v>170</v>
      </c>
      <c r="E41" s="19"/>
      <c r="F41" s="19"/>
      <c r="G41" s="19"/>
      <c r="H41" s="19"/>
      <c r="I41" s="19"/>
    </row>
    <row r="42" spans="1:9" x14ac:dyDescent="0.25">
      <c r="A42" s="17">
        <v>18.399999999999999</v>
      </c>
      <c r="B42" s="17">
        <v>2.12</v>
      </c>
      <c r="C42" s="17">
        <v>17</v>
      </c>
      <c r="D42" s="17">
        <v>83</v>
      </c>
      <c r="E42" s="19"/>
      <c r="F42" s="19"/>
      <c r="G42" s="19"/>
      <c r="H42" s="19"/>
      <c r="I42" s="19"/>
    </row>
    <row r="43" spans="1:9" x14ac:dyDescent="0.25">
      <c r="A43" s="17">
        <v>18.5</v>
      </c>
      <c r="B43" s="17">
        <v>2.11</v>
      </c>
      <c r="C43" s="17">
        <v>17.3</v>
      </c>
      <c r="D43" s="17">
        <v>58.3</v>
      </c>
      <c r="E43" s="19"/>
      <c r="F43" s="19"/>
      <c r="G43" s="19"/>
      <c r="H43" s="19"/>
      <c r="I43" s="19"/>
    </row>
    <row r="44" spans="1:9" x14ac:dyDescent="0.25">
      <c r="A44" s="17">
        <v>19</v>
      </c>
      <c r="B44" s="17">
        <v>2.08</v>
      </c>
      <c r="C44" s="17">
        <v>17.5</v>
      </c>
      <c r="D44" s="17">
        <v>50</v>
      </c>
      <c r="E44" s="19"/>
      <c r="F44" s="19"/>
      <c r="G44" s="19"/>
      <c r="H44" s="19"/>
      <c r="I44" s="19"/>
    </row>
    <row r="45" spans="1:9" x14ac:dyDescent="0.25">
      <c r="A45" s="17">
        <v>19.5</v>
      </c>
      <c r="B45" s="17">
        <v>2.0449999999999999</v>
      </c>
      <c r="C45" s="17">
        <v>17.600000000000001</v>
      </c>
      <c r="D45" s="17">
        <v>16</v>
      </c>
      <c r="E45" s="19"/>
      <c r="F45" s="19"/>
      <c r="G45" s="19"/>
      <c r="H45" s="19"/>
      <c r="I45" s="19"/>
    </row>
    <row r="46" spans="1:9" x14ac:dyDescent="0.25">
      <c r="A46" s="17">
        <v>20</v>
      </c>
      <c r="B46" s="17">
        <v>2</v>
      </c>
      <c r="C46" s="17">
        <v>17.7</v>
      </c>
      <c r="D46" s="17">
        <v>16</v>
      </c>
      <c r="E46" s="19"/>
      <c r="F46" s="19"/>
      <c r="G46" s="19"/>
      <c r="H46" s="19"/>
      <c r="I46" s="19"/>
    </row>
    <row r="47" spans="1:9" x14ac:dyDescent="0.25">
      <c r="A47" s="17">
        <v>20.5</v>
      </c>
      <c r="B47" s="17">
        <v>1.95</v>
      </c>
      <c r="C47" s="17">
        <v>17.8</v>
      </c>
      <c r="D47" s="17">
        <v>8.3000000000000007</v>
      </c>
      <c r="E47" s="19"/>
      <c r="F47" s="19"/>
      <c r="G47" s="19"/>
      <c r="H47" s="19"/>
      <c r="I47" s="19"/>
    </row>
    <row r="48" spans="1:9" x14ac:dyDescent="0.25">
      <c r="A48" s="17">
        <v>21</v>
      </c>
      <c r="B48" s="17">
        <v>1.9</v>
      </c>
      <c r="C48" s="17">
        <v>17.899999999999999</v>
      </c>
      <c r="D48" s="17">
        <v>8.3000000000000007</v>
      </c>
      <c r="E48" s="19"/>
      <c r="F48" s="19"/>
      <c r="G48" s="19"/>
      <c r="H48" s="19"/>
      <c r="I48" s="19"/>
    </row>
    <row r="49" spans="1:9" x14ac:dyDescent="0.25">
      <c r="A49" s="17">
        <v>21.5</v>
      </c>
      <c r="B49" s="17">
        <v>1.85</v>
      </c>
      <c r="C49" s="17">
        <v>18</v>
      </c>
      <c r="D49" s="17">
        <v>0</v>
      </c>
      <c r="E49" s="19"/>
      <c r="F49" s="19"/>
      <c r="G49" s="19"/>
      <c r="H49" s="19"/>
      <c r="I49" s="19"/>
    </row>
    <row r="50" spans="1:9" x14ac:dyDescent="0.25">
      <c r="A50" s="17">
        <v>22</v>
      </c>
      <c r="B50" s="17">
        <v>1.8</v>
      </c>
      <c r="C50" s="17">
        <v>18.100000000000001</v>
      </c>
      <c r="D50" s="17">
        <v>8.3000000000000007</v>
      </c>
      <c r="E50" s="19"/>
      <c r="F50" s="19"/>
      <c r="G50" s="19"/>
      <c r="H50" s="19"/>
      <c r="I50" s="19"/>
    </row>
    <row r="51" spans="1:9" x14ac:dyDescent="0.25">
      <c r="A51" s="17">
        <v>22.5</v>
      </c>
      <c r="B51" s="17">
        <v>1.75</v>
      </c>
      <c r="C51" s="17">
        <v>18.5</v>
      </c>
      <c r="D51" s="17">
        <v>21</v>
      </c>
      <c r="E51" s="19"/>
      <c r="F51" s="19"/>
      <c r="G51" s="19"/>
      <c r="H51" s="19"/>
      <c r="I51" s="19"/>
    </row>
    <row r="52" spans="1:9" x14ac:dyDescent="0.25">
      <c r="A52" s="17">
        <v>23</v>
      </c>
      <c r="B52" s="17">
        <v>1.7</v>
      </c>
      <c r="C52" s="17">
        <v>19</v>
      </c>
      <c r="D52" s="17">
        <v>83</v>
      </c>
      <c r="E52" s="19"/>
      <c r="F52" s="19"/>
      <c r="G52" s="19"/>
      <c r="H52" s="19"/>
      <c r="I52" s="19"/>
    </row>
    <row r="53" spans="1:9" x14ac:dyDescent="0.25">
      <c r="A53" s="17">
        <v>24</v>
      </c>
      <c r="B53" s="17">
        <v>1.6</v>
      </c>
      <c r="C53" s="17">
        <v>19.5</v>
      </c>
      <c r="D53" s="17">
        <v>120</v>
      </c>
      <c r="E53" s="19"/>
      <c r="F53" s="19"/>
      <c r="G53" s="19"/>
      <c r="H53" s="19"/>
      <c r="I53" s="19"/>
    </row>
    <row r="54" spans="1:9" x14ac:dyDescent="0.25">
      <c r="A54" s="17">
        <v>25</v>
      </c>
      <c r="B54" s="17">
        <v>1.5</v>
      </c>
      <c r="C54" s="17">
        <v>20</v>
      </c>
      <c r="D54" s="17">
        <v>170</v>
      </c>
      <c r="E54" s="19"/>
      <c r="F54" s="19"/>
      <c r="G54" s="19"/>
      <c r="H54" s="19"/>
      <c r="I54" s="19"/>
    </row>
    <row r="55" spans="1:9" x14ac:dyDescent="0.25">
      <c r="A55" s="17">
        <v>26</v>
      </c>
      <c r="B55" s="17">
        <v>1.44</v>
      </c>
      <c r="C55" s="17">
        <v>21</v>
      </c>
      <c r="D55" s="17">
        <v>217</v>
      </c>
      <c r="E55" s="19"/>
      <c r="F55" s="19"/>
      <c r="G55" s="19"/>
      <c r="H55" s="19"/>
      <c r="I55" s="19"/>
    </row>
    <row r="56" spans="1:9" x14ac:dyDescent="0.25">
      <c r="A56" s="17">
        <v>27</v>
      </c>
      <c r="B56" s="17">
        <v>1.36</v>
      </c>
      <c r="C56" s="17">
        <v>22</v>
      </c>
      <c r="D56" s="17">
        <v>267</v>
      </c>
      <c r="E56" s="19"/>
      <c r="F56" s="19"/>
      <c r="G56" s="19"/>
      <c r="H56" s="19"/>
      <c r="I56" s="19"/>
    </row>
    <row r="57" spans="1:9" x14ac:dyDescent="0.25">
      <c r="A57" s="17">
        <v>28</v>
      </c>
      <c r="B57" s="17">
        <v>1.3</v>
      </c>
      <c r="C57" s="17">
        <v>23</v>
      </c>
      <c r="D57" s="17">
        <v>330</v>
      </c>
      <c r="E57" s="19"/>
      <c r="F57" s="19"/>
      <c r="G57" s="19"/>
      <c r="H57" s="19"/>
      <c r="I57" s="19"/>
    </row>
    <row r="58" spans="1:9" x14ac:dyDescent="0.25">
      <c r="A58" s="17">
        <v>29</v>
      </c>
      <c r="B58" s="17">
        <v>1.22</v>
      </c>
      <c r="C58" s="17">
        <v>24</v>
      </c>
      <c r="D58" s="17">
        <v>350</v>
      </c>
      <c r="E58" s="19"/>
      <c r="F58" s="19"/>
      <c r="G58" s="19"/>
      <c r="H58" s="19"/>
      <c r="I58" s="19"/>
    </row>
    <row r="59" spans="1:9" x14ac:dyDescent="0.25">
      <c r="A59" s="17">
        <v>30</v>
      </c>
      <c r="B59" s="17">
        <v>1.17</v>
      </c>
      <c r="C59" s="17">
        <v>25</v>
      </c>
      <c r="D59" s="17">
        <v>370</v>
      </c>
      <c r="E59" s="19"/>
      <c r="F59" s="19"/>
      <c r="G59" s="19"/>
      <c r="H59" s="19"/>
      <c r="I59" s="19"/>
    </row>
    <row r="60" spans="1:9" x14ac:dyDescent="0.25">
      <c r="A60" s="17">
        <v>31</v>
      </c>
      <c r="B60" s="17">
        <v>1.1200000000000001</v>
      </c>
      <c r="C60" s="17">
        <v>26</v>
      </c>
      <c r="D60" s="17">
        <v>400</v>
      </c>
      <c r="E60" s="19"/>
      <c r="F60" s="19"/>
      <c r="G60" s="19"/>
      <c r="H60" s="19"/>
      <c r="I60" s="19"/>
    </row>
    <row r="61" spans="1:9" x14ac:dyDescent="0.25">
      <c r="A61" s="17">
        <v>32</v>
      </c>
      <c r="B61" s="17">
        <v>1.07</v>
      </c>
      <c r="C61" s="17">
        <v>27</v>
      </c>
      <c r="D61" s="17">
        <v>417</v>
      </c>
      <c r="E61" s="19"/>
      <c r="F61" s="19"/>
      <c r="G61" s="19"/>
      <c r="H61" s="19"/>
      <c r="I61" s="19"/>
    </row>
    <row r="62" spans="1:9" x14ac:dyDescent="0.25">
      <c r="A62" s="17">
        <v>33.700000000000003</v>
      </c>
      <c r="B62" s="17">
        <v>1</v>
      </c>
      <c r="C62" s="17">
        <v>27.5</v>
      </c>
      <c r="D62" s="17">
        <v>430</v>
      </c>
      <c r="E62" s="19"/>
      <c r="F62" s="19"/>
      <c r="G62" s="19"/>
      <c r="H62" s="19"/>
      <c r="I62" s="19"/>
    </row>
    <row r="63" spans="1:9" x14ac:dyDescent="0.25">
      <c r="A63" s="19"/>
      <c r="B63" s="19"/>
      <c r="C63" s="19"/>
      <c r="D63" s="19"/>
      <c r="E63" s="19"/>
      <c r="F63" s="19"/>
      <c r="G63" s="19"/>
      <c r="H63" s="19"/>
      <c r="I63" s="19"/>
    </row>
  </sheetData>
  <mergeCells count="16">
    <mergeCell ref="D10:F11"/>
    <mergeCell ref="G7:I7"/>
    <mergeCell ref="G8:I8"/>
    <mergeCell ref="G10:I11"/>
    <mergeCell ref="G6:I6"/>
    <mergeCell ref="D6:F6"/>
    <mergeCell ref="D5:F5"/>
    <mergeCell ref="G5:I5"/>
    <mergeCell ref="D9:F9"/>
    <mergeCell ref="G9:I9"/>
    <mergeCell ref="A1:M1"/>
    <mergeCell ref="D7:F7"/>
    <mergeCell ref="D8:F8"/>
    <mergeCell ref="D2:I2"/>
    <mergeCell ref="D3:I3"/>
    <mergeCell ref="D4:I4"/>
  </mergeCells>
  <pageMargins left="0.7" right="0.7" top="0.75" bottom="0.75" header="0.3" footer="0.3"/>
  <pageSetup paperSize="9" scale="7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0"/>
  <sheetViews>
    <sheetView topLeftCell="A10" workbookViewId="0">
      <selection activeCell="H29" sqref="H29:J29"/>
    </sheetView>
  </sheetViews>
  <sheetFormatPr defaultRowHeight="15" x14ac:dyDescent="0.25"/>
  <sheetData>
    <row r="1" spans="2:10" x14ac:dyDescent="0.25">
      <c r="B1" s="27" t="s">
        <v>127</v>
      </c>
      <c r="C1" s="27"/>
      <c r="D1" s="27"/>
      <c r="E1" s="27"/>
      <c r="F1" s="27"/>
      <c r="G1" s="27"/>
      <c r="H1" s="27"/>
      <c r="I1" s="27"/>
      <c r="J1" s="27"/>
    </row>
    <row r="2" spans="2:10" x14ac:dyDescent="0.25">
      <c r="B2" s="17" t="s">
        <v>106</v>
      </c>
      <c r="C2" s="17" t="s">
        <v>4</v>
      </c>
      <c r="D2" s="17"/>
      <c r="E2" s="23" t="s">
        <v>109</v>
      </c>
      <c r="F2" s="25"/>
      <c r="G2" s="23" t="s">
        <v>110</v>
      </c>
      <c r="H2" s="25"/>
      <c r="I2" s="23" t="s">
        <v>107</v>
      </c>
      <c r="J2" s="25"/>
    </row>
    <row r="3" spans="2:10" x14ac:dyDescent="0.25">
      <c r="B3" s="18">
        <v>1</v>
      </c>
      <c r="C3" s="18">
        <v>120</v>
      </c>
      <c r="D3" s="17" t="s">
        <v>107</v>
      </c>
      <c r="E3" s="17" t="s">
        <v>0</v>
      </c>
      <c r="F3" s="17" t="s">
        <v>4</v>
      </c>
      <c r="G3" s="17" t="s">
        <v>0</v>
      </c>
      <c r="H3" s="17" t="s">
        <v>4</v>
      </c>
      <c r="I3" s="17" t="s">
        <v>0</v>
      </c>
      <c r="J3" s="17" t="s">
        <v>4</v>
      </c>
    </row>
    <row r="4" spans="2:10" x14ac:dyDescent="0.25">
      <c r="B4" s="17">
        <v>1.5</v>
      </c>
      <c r="C4" s="17">
        <v>135</v>
      </c>
      <c r="D4" s="48"/>
      <c r="E4" s="17">
        <v>200</v>
      </c>
      <c r="F4" s="17">
        <v>32</v>
      </c>
      <c r="G4" s="17">
        <v>200</v>
      </c>
      <c r="H4" s="17">
        <v>9</v>
      </c>
      <c r="I4" s="17">
        <v>200</v>
      </c>
      <c r="J4" s="17">
        <v>2</v>
      </c>
    </row>
    <row r="5" spans="2:10" x14ac:dyDescent="0.25">
      <c r="B5" s="17">
        <v>2</v>
      </c>
      <c r="C5" s="17">
        <v>147</v>
      </c>
      <c r="D5" s="51"/>
      <c r="E5" s="17">
        <v>210</v>
      </c>
      <c r="F5" s="17">
        <v>52</v>
      </c>
      <c r="G5" s="17">
        <v>220</v>
      </c>
      <c r="H5" s="17">
        <v>20</v>
      </c>
      <c r="I5" s="17">
        <v>220</v>
      </c>
      <c r="J5" s="17">
        <v>4.5</v>
      </c>
    </row>
    <row r="6" spans="2:10" x14ac:dyDescent="0.25">
      <c r="B6" s="17">
        <v>3</v>
      </c>
      <c r="C6" s="17">
        <v>165</v>
      </c>
      <c r="D6" s="51"/>
      <c r="E6" s="17">
        <v>220</v>
      </c>
      <c r="F6" s="17">
        <v>101</v>
      </c>
      <c r="G6" s="17">
        <v>240</v>
      </c>
      <c r="H6" s="17">
        <v>76</v>
      </c>
      <c r="I6" s="17">
        <v>240</v>
      </c>
      <c r="J6" s="17">
        <v>18</v>
      </c>
    </row>
    <row r="7" spans="2:10" x14ac:dyDescent="0.25">
      <c r="B7" s="17">
        <v>4</v>
      </c>
      <c r="C7" s="17">
        <v>184</v>
      </c>
      <c r="D7" s="51"/>
      <c r="E7" s="17">
        <v>225</v>
      </c>
      <c r="F7" s="17">
        <v>145</v>
      </c>
      <c r="G7" s="17">
        <v>250</v>
      </c>
      <c r="H7" s="17">
        <v>182.5</v>
      </c>
      <c r="I7" s="17">
        <v>260</v>
      </c>
      <c r="J7" s="17">
        <v>112</v>
      </c>
    </row>
    <row r="8" spans="2:10" x14ac:dyDescent="0.25">
      <c r="B8" s="17">
        <v>6</v>
      </c>
      <c r="C8" s="17">
        <v>199.5</v>
      </c>
      <c r="D8" s="51"/>
      <c r="E8" s="17">
        <v>226</v>
      </c>
      <c r="F8" s="17">
        <v>155</v>
      </c>
      <c r="G8" s="17">
        <v>255</v>
      </c>
      <c r="H8" s="17">
        <v>238</v>
      </c>
      <c r="I8" s="17">
        <v>262</v>
      </c>
      <c r="J8" s="18">
        <v>115</v>
      </c>
    </row>
    <row r="9" spans="2:10" x14ac:dyDescent="0.25">
      <c r="B9" s="17">
        <v>8</v>
      </c>
      <c r="C9" s="17">
        <v>221</v>
      </c>
      <c r="D9" s="51"/>
      <c r="E9" s="17">
        <v>227</v>
      </c>
      <c r="F9" s="17">
        <v>170</v>
      </c>
      <c r="G9" s="17">
        <v>260</v>
      </c>
      <c r="H9" s="18">
        <v>250</v>
      </c>
      <c r="I9" s="17">
        <v>265</v>
      </c>
      <c r="J9" s="17">
        <v>104</v>
      </c>
    </row>
    <row r="10" spans="2:10" x14ac:dyDescent="0.25">
      <c r="B10" s="17">
        <v>12</v>
      </c>
      <c r="C10" s="17">
        <v>239</v>
      </c>
      <c r="D10" s="51"/>
      <c r="E10" s="17">
        <v>228</v>
      </c>
      <c r="F10" s="17">
        <v>182</v>
      </c>
      <c r="G10" s="17">
        <v>265</v>
      </c>
      <c r="H10" s="17">
        <v>245</v>
      </c>
      <c r="I10" s="17">
        <v>270</v>
      </c>
      <c r="J10" s="17">
        <v>67</v>
      </c>
    </row>
    <row r="11" spans="2:10" x14ac:dyDescent="0.25">
      <c r="B11" s="17">
        <v>16</v>
      </c>
      <c r="C11" s="17">
        <v>252</v>
      </c>
      <c r="D11" s="52"/>
      <c r="E11" s="17">
        <v>229</v>
      </c>
      <c r="F11" s="17">
        <v>197.5</v>
      </c>
      <c r="G11" s="17">
        <v>270</v>
      </c>
      <c r="H11" s="17">
        <v>218</v>
      </c>
      <c r="I11" s="17">
        <v>280</v>
      </c>
      <c r="J11" s="17">
        <v>26</v>
      </c>
    </row>
    <row r="12" spans="2:10" x14ac:dyDescent="0.25">
      <c r="B12" s="18">
        <v>24</v>
      </c>
      <c r="C12" s="18">
        <v>260</v>
      </c>
      <c r="D12" s="20" t="s">
        <v>108</v>
      </c>
      <c r="E12" s="17">
        <v>230</v>
      </c>
      <c r="F12" s="17">
        <v>215</v>
      </c>
      <c r="G12" s="17">
        <v>280</v>
      </c>
      <c r="H12" s="17">
        <v>120</v>
      </c>
      <c r="I12" s="17">
        <v>290</v>
      </c>
      <c r="J12" s="17">
        <v>14</v>
      </c>
    </row>
    <row r="13" spans="2:10" x14ac:dyDescent="0.25">
      <c r="B13" s="18">
        <v>32</v>
      </c>
      <c r="C13" s="18">
        <v>260</v>
      </c>
      <c r="D13" s="53"/>
      <c r="E13" s="17">
        <v>231</v>
      </c>
      <c r="F13" s="17">
        <v>227.5</v>
      </c>
      <c r="G13" s="17">
        <v>290</v>
      </c>
      <c r="H13" s="17">
        <v>60</v>
      </c>
      <c r="I13" s="17">
        <v>310</v>
      </c>
      <c r="J13" s="17">
        <v>5</v>
      </c>
    </row>
    <row r="14" spans="2:10" x14ac:dyDescent="0.25">
      <c r="B14" s="17">
        <v>48</v>
      </c>
      <c r="C14" s="17">
        <v>254</v>
      </c>
      <c r="D14" s="54"/>
      <c r="E14" s="17">
        <v>232</v>
      </c>
      <c r="F14" s="17">
        <v>238</v>
      </c>
      <c r="G14" s="17">
        <v>310</v>
      </c>
      <c r="H14" s="17">
        <v>21</v>
      </c>
      <c r="I14" s="17">
        <v>330</v>
      </c>
      <c r="J14" s="17">
        <v>3.5</v>
      </c>
    </row>
    <row r="15" spans="2:10" x14ac:dyDescent="0.25">
      <c r="B15" s="17">
        <v>64</v>
      </c>
      <c r="C15" s="17">
        <v>235</v>
      </c>
      <c r="D15" s="54"/>
      <c r="E15" s="17">
        <v>233</v>
      </c>
      <c r="F15" s="17">
        <v>250</v>
      </c>
      <c r="G15" s="17">
        <v>330</v>
      </c>
      <c r="H15" s="17">
        <v>11</v>
      </c>
      <c r="I15" s="17">
        <v>350</v>
      </c>
      <c r="J15" s="17">
        <v>2</v>
      </c>
    </row>
    <row r="16" spans="2:10" x14ac:dyDescent="0.25">
      <c r="B16" s="17">
        <v>96</v>
      </c>
      <c r="C16" s="17">
        <v>210</v>
      </c>
      <c r="D16" s="54"/>
      <c r="E16" s="21">
        <v>234</v>
      </c>
      <c r="F16" s="21">
        <v>259</v>
      </c>
      <c r="G16" s="17">
        <v>350</v>
      </c>
      <c r="H16" s="17">
        <v>7</v>
      </c>
      <c r="I16" s="19"/>
      <c r="J16" s="19"/>
    </row>
    <row r="17" spans="2:10" ht="15.75" thickBot="1" x14ac:dyDescent="0.3">
      <c r="B17" s="17">
        <v>128</v>
      </c>
      <c r="C17" s="17">
        <v>175</v>
      </c>
      <c r="D17" s="55"/>
      <c r="E17" s="17">
        <v>235</v>
      </c>
      <c r="F17" s="18">
        <v>262</v>
      </c>
      <c r="G17" s="19"/>
      <c r="H17" s="19"/>
      <c r="I17" s="19"/>
      <c r="J17" s="19"/>
    </row>
    <row r="18" spans="2:10" x14ac:dyDescent="0.25">
      <c r="B18" s="18">
        <v>172</v>
      </c>
      <c r="C18" s="18">
        <v>143</v>
      </c>
      <c r="D18" s="17" t="s">
        <v>109</v>
      </c>
      <c r="E18" s="17">
        <v>240</v>
      </c>
      <c r="F18" s="17">
        <v>238</v>
      </c>
      <c r="G18" s="19"/>
      <c r="H18" s="41" t="s">
        <v>109</v>
      </c>
      <c r="I18" s="42"/>
      <c r="J18" s="43"/>
    </row>
    <row r="19" spans="2:10" x14ac:dyDescent="0.25">
      <c r="B19" s="17">
        <v>256</v>
      </c>
      <c r="C19" s="17">
        <v>135</v>
      </c>
      <c r="D19" s="17"/>
      <c r="E19" s="17">
        <v>250</v>
      </c>
      <c r="F19" s="17">
        <v>168</v>
      </c>
      <c r="G19" s="19"/>
      <c r="H19" s="31" t="s">
        <v>117</v>
      </c>
      <c r="I19" s="22"/>
      <c r="J19" s="36"/>
    </row>
    <row r="20" spans="2:10" x14ac:dyDescent="0.25">
      <c r="B20" s="19"/>
      <c r="C20" s="19"/>
      <c r="D20" s="19"/>
      <c r="E20" s="17">
        <v>260</v>
      </c>
      <c r="F20" s="17">
        <v>138</v>
      </c>
      <c r="G20" s="19"/>
      <c r="H20" s="31" t="s">
        <v>118</v>
      </c>
      <c r="I20" s="22"/>
      <c r="J20" s="36"/>
    </row>
    <row r="21" spans="2:10" x14ac:dyDescent="0.25">
      <c r="B21" s="19"/>
      <c r="C21" s="19"/>
      <c r="D21" s="19"/>
      <c r="E21" s="17">
        <v>270</v>
      </c>
      <c r="F21" s="17">
        <v>135</v>
      </c>
      <c r="G21" s="19"/>
      <c r="H21" s="50" t="s">
        <v>120</v>
      </c>
      <c r="I21" s="39"/>
      <c r="J21" s="40"/>
    </row>
    <row r="22" spans="2:10" ht="15.75" thickBot="1" x14ac:dyDescent="0.3">
      <c r="B22" s="19"/>
      <c r="C22" s="19"/>
      <c r="D22" s="19"/>
      <c r="E22" s="17">
        <v>280</v>
      </c>
      <c r="F22" s="17">
        <v>150</v>
      </c>
      <c r="G22" s="19"/>
      <c r="H22" s="47" t="s">
        <v>124</v>
      </c>
      <c r="I22" s="48"/>
      <c r="J22" s="49"/>
    </row>
    <row r="23" spans="2:10" x14ac:dyDescent="0.25">
      <c r="B23" s="19"/>
      <c r="C23" s="19"/>
      <c r="D23" s="19"/>
      <c r="E23" s="17">
        <v>290</v>
      </c>
      <c r="F23" s="17">
        <v>182</v>
      </c>
      <c r="G23" s="19"/>
      <c r="H23" s="41" t="s">
        <v>108</v>
      </c>
      <c r="I23" s="42"/>
      <c r="J23" s="43"/>
    </row>
    <row r="24" spans="2:10" x14ac:dyDescent="0.25">
      <c r="B24" s="19"/>
      <c r="C24" s="19"/>
      <c r="D24" s="19"/>
      <c r="E24" s="17">
        <v>300</v>
      </c>
      <c r="F24" s="18">
        <v>205</v>
      </c>
      <c r="G24" s="19"/>
      <c r="H24" s="31" t="s">
        <v>119</v>
      </c>
      <c r="I24" s="22"/>
      <c r="J24" s="36"/>
    </row>
    <row r="25" spans="2:10" x14ac:dyDescent="0.25">
      <c r="B25" s="19"/>
      <c r="C25" s="19"/>
      <c r="D25" s="19"/>
      <c r="E25" s="17">
        <v>310</v>
      </c>
      <c r="F25" s="17">
        <v>165</v>
      </c>
      <c r="G25" s="19"/>
      <c r="H25" s="31" t="s">
        <v>121</v>
      </c>
      <c r="I25" s="22"/>
      <c r="J25" s="36"/>
    </row>
    <row r="26" spans="2:10" ht="15.75" thickBot="1" x14ac:dyDescent="0.3">
      <c r="B26" s="19"/>
      <c r="C26" s="19"/>
      <c r="D26" s="19"/>
      <c r="E26" s="17">
        <v>320</v>
      </c>
      <c r="F26" s="17">
        <v>97.5</v>
      </c>
      <c r="G26" s="19"/>
      <c r="H26" s="44" t="s">
        <v>125</v>
      </c>
      <c r="I26" s="45"/>
      <c r="J26" s="46"/>
    </row>
    <row r="27" spans="2:10" x14ac:dyDescent="0.25">
      <c r="B27" s="19"/>
      <c r="C27" s="19"/>
      <c r="D27" s="19"/>
      <c r="E27" s="17">
        <v>330</v>
      </c>
      <c r="F27" s="17">
        <v>65</v>
      </c>
      <c r="G27" s="19"/>
      <c r="H27" s="41" t="s">
        <v>108</v>
      </c>
      <c r="I27" s="42"/>
      <c r="J27" s="43"/>
    </row>
    <row r="28" spans="2:10" x14ac:dyDescent="0.25">
      <c r="B28" s="19"/>
      <c r="C28" s="19"/>
      <c r="D28" s="19"/>
      <c r="E28" s="17">
        <v>340</v>
      </c>
      <c r="F28" s="17">
        <v>46</v>
      </c>
      <c r="G28" s="19"/>
      <c r="H28" s="31" t="s">
        <v>122</v>
      </c>
      <c r="I28" s="22"/>
      <c r="J28" s="36"/>
    </row>
    <row r="29" spans="2:10" x14ac:dyDescent="0.25">
      <c r="B29" s="19"/>
      <c r="C29" s="19"/>
      <c r="D29" s="19"/>
      <c r="E29" s="17">
        <v>350</v>
      </c>
      <c r="F29" s="17">
        <v>35</v>
      </c>
      <c r="G29" s="19"/>
      <c r="H29" s="31" t="s">
        <v>123</v>
      </c>
      <c r="I29" s="22"/>
      <c r="J29" s="36"/>
    </row>
    <row r="30" spans="2:10" ht="15.75" thickBot="1" x14ac:dyDescent="0.3">
      <c r="H30" s="44" t="s">
        <v>126</v>
      </c>
      <c r="I30" s="45"/>
      <c r="J30" s="46"/>
    </row>
  </sheetData>
  <mergeCells count="19">
    <mergeCell ref="H30:J30"/>
    <mergeCell ref="H23:J23"/>
    <mergeCell ref="H22:J22"/>
    <mergeCell ref="H21:J21"/>
    <mergeCell ref="H24:J24"/>
    <mergeCell ref="H27:J27"/>
    <mergeCell ref="B1:J1"/>
    <mergeCell ref="H26:J26"/>
    <mergeCell ref="H28:J28"/>
    <mergeCell ref="H29:J29"/>
    <mergeCell ref="H25:J25"/>
    <mergeCell ref="G2:H2"/>
    <mergeCell ref="E2:F2"/>
    <mergeCell ref="I2:J2"/>
    <mergeCell ref="H18:J18"/>
    <mergeCell ref="H19:J19"/>
    <mergeCell ref="H20:J20"/>
    <mergeCell ref="D4:D11"/>
    <mergeCell ref="D13:D17"/>
  </mergeCells>
  <pageMargins left="0.7" right="0.7" top="0.75" bottom="0.75" header="0.3" footer="0.3"/>
  <pageSetup paperSize="9" scale="9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6</vt:i4>
      </vt:variant>
    </vt:vector>
  </HeadingPairs>
  <TitlesOfParts>
    <vt:vector size="6" baseType="lpstr">
      <vt:lpstr>lab 7</vt:lpstr>
      <vt:lpstr>лаб 8</vt:lpstr>
      <vt:lpstr>лаб 9</vt:lpstr>
      <vt:lpstr>Лаб 3</vt:lpstr>
      <vt:lpstr>Лаб 4</vt:lpstr>
      <vt:lpstr>Lab 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U_G_E_N</dc:creator>
  <cp:lastModifiedBy>U_G_E_N</cp:lastModifiedBy>
  <cp:lastPrinted>2019-12-02T21:07:29Z</cp:lastPrinted>
  <dcterms:created xsi:type="dcterms:W3CDTF">2019-11-07T18:02:22Z</dcterms:created>
  <dcterms:modified xsi:type="dcterms:W3CDTF">2019-12-02T22:40:59Z</dcterms:modified>
</cp:coreProperties>
</file>